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marcokamberg/Meine Ablage/LernWerkstatt/C_Learning Nuggets/Lean 3C - Pull/3C-5 Kanban-Elemente/"/>
    </mc:Choice>
  </mc:AlternateContent>
  <xr:revisionPtr revIDLastSave="0" documentId="13_ncr:1_{79BE6C41-A743-A14C-8C3B-537C949B295E}" xr6:coauthVersionLast="47" xr6:coauthVersionMax="47" xr10:uidLastSave="{00000000-0000-0000-0000-000000000000}"/>
  <bookViews>
    <workbookView xWindow="500" yWindow="2160" windowWidth="22740" windowHeight="15840" tabRatio="750" xr2:uid="{00000000-000D-0000-FFFF-FFFF00000000}"/>
  </bookViews>
  <sheets>
    <sheet name="Kanban-Übersicht" sheetId="10" r:id="rId1"/>
    <sheet name="Kanban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G149" i="9" s="1"/>
  <c r="F16" i="9"/>
  <c r="F32" i="9" s="1"/>
  <c r="D16" i="9"/>
  <c r="D32" i="9" s="1"/>
  <c r="F13" i="9"/>
  <c r="F29" i="9" s="1"/>
  <c r="D13" i="9"/>
  <c r="D29" i="9" s="1"/>
  <c r="J9" i="9"/>
  <c r="J41" i="9" s="1"/>
  <c r="I9" i="9"/>
  <c r="I41" i="9" s="1"/>
  <c r="E9" i="9"/>
  <c r="A9" i="9"/>
  <c r="E5" i="9"/>
  <c r="E21" i="9" s="1"/>
  <c r="E37" i="9" s="1"/>
  <c r="E1" i="9"/>
  <c r="J1" i="9"/>
  <c r="D31" i="9"/>
  <c r="D47" i="9" s="1"/>
  <c r="F31" i="9"/>
  <c r="A35" i="9"/>
  <c r="A44" i="9"/>
  <c r="F47" i="9"/>
  <c r="A5" i="9"/>
  <c r="A163" i="9"/>
  <c r="A147" i="9"/>
  <c r="A131" i="9"/>
  <c r="A115" i="9"/>
  <c r="A99" i="9"/>
  <c r="A83" i="9"/>
  <c r="A67" i="9"/>
  <c r="A51" i="9"/>
  <c r="A19" i="9"/>
  <c r="F48" i="9" l="1"/>
  <c r="D48" i="9"/>
  <c r="F45" i="9"/>
  <c r="D45" i="9"/>
  <c r="G37" i="9"/>
  <c r="G165" i="9"/>
  <c r="G85" i="9"/>
  <c r="G101" i="9"/>
  <c r="G53" i="9"/>
  <c r="G69" i="9"/>
  <c r="G117" i="9"/>
  <c r="G133" i="9"/>
  <c r="G21" i="9" l="1"/>
  <c r="A60" i="9" l="1"/>
  <c r="A76" i="9" s="1"/>
  <c r="A92" i="9" s="1"/>
  <c r="A108" i="9" s="1"/>
  <c r="A124" i="9" s="1"/>
  <c r="A140" i="9" s="1"/>
  <c r="A156" i="9" s="1"/>
  <c r="A172" i="9" s="1"/>
  <c r="F63" i="9"/>
  <c r="F79" i="9" s="1"/>
  <c r="F95" i="9" s="1"/>
  <c r="F111" i="9" s="1"/>
  <c r="F127" i="9" s="1"/>
  <c r="F143" i="9" s="1"/>
  <c r="F159" i="9" s="1"/>
  <c r="F175" i="9" s="1"/>
  <c r="D63" i="9"/>
  <c r="D79" i="9" s="1"/>
  <c r="D95" i="9" s="1"/>
  <c r="D111" i="9" s="1"/>
  <c r="D127" i="9" s="1"/>
  <c r="D143" i="9" s="1"/>
  <c r="D159" i="9" s="1"/>
  <c r="D175" i="9" s="1"/>
  <c r="F28" i="9"/>
  <c r="D28" i="9"/>
  <c r="J24" i="9"/>
  <c r="I24" i="9"/>
  <c r="E24" i="9"/>
  <c r="A24" i="9"/>
  <c r="G20" i="9"/>
  <c r="E20" i="9"/>
  <c r="A20" i="9"/>
  <c r="F80" i="9"/>
  <c r="F112" i="9" s="1"/>
  <c r="F144" i="9" s="1"/>
  <c r="F176" i="9" s="1"/>
  <c r="D80" i="9"/>
  <c r="D112" i="9" s="1"/>
  <c r="D144" i="9" s="1"/>
  <c r="D176" i="9" s="1"/>
  <c r="F77" i="9"/>
  <c r="F109" i="9" s="1"/>
  <c r="F141" i="9" s="1"/>
  <c r="F173" i="9" s="1"/>
  <c r="D77" i="9"/>
  <c r="D109" i="9" s="1"/>
  <c r="D141" i="9" s="1"/>
  <c r="D173" i="9" s="1"/>
  <c r="J73" i="9"/>
  <c r="J105" i="9" s="1"/>
  <c r="J137" i="9" s="1"/>
  <c r="J169" i="9" s="1"/>
  <c r="I73" i="9"/>
  <c r="I105" i="9" s="1"/>
  <c r="I137" i="9" s="1"/>
  <c r="I169" i="9" s="1"/>
  <c r="E53" i="9"/>
  <c r="E69" i="9" s="1"/>
  <c r="E85" i="9" s="1"/>
  <c r="E101" i="9" s="1"/>
  <c r="E117" i="9" s="1"/>
  <c r="E133" i="9" s="1"/>
  <c r="E149" i="9" s="1"/>
  <c r="E165" i="9" s="1"/>
  <c r="J25" i="9"/>
  <c r="J57" i="9" s="1"/>
  <c r="J89" i="9" s="1"/>
  <c r="J121" i="9" s="1"/>
  <c r="J153" i="9" s="1"/>
  <c r="I25" i="9"/>
  <c r="I57" i="9" s="1"/>
  <c r="I89" i="9" s="1"/>
  <c r="I121" i="9" s="1"/>
  <c r="I153" i="9" s="1"/>
  <c r="E25" i="9"/>
  <c r="A25" i="9"/>
  <c r="A21" i="9"/>
  <c r="F64" i="9"/>
  <c r="F96" i="9" s="1"/>
  <c r="F128" i="9" s="1"/>
  <c r="F160" i="9" s="1"/>
  <c r="D64" i="9"/>
  <c r="D96" i="9" s="1"/>
  <c r="D128" i="9" s="1"/>
  <c r="D160" i="9" s="1"/>
  <c r="F61" i="9"/>
  <c r="F93" i="9" s="1"/>
  <c r="F125" i="9" s="1"/>
  <c r="F157" i="9" s="1"/>
  <c r="D61" i="9"/>
  <c r="D93" i="9" s="1"/>
  <c r="D125" i="9" s="1"/>
  <c r="D157" i="9" s="1"/>
  <c r="F44" i="9" l="1"/>
  <c r="F60" i="9" s="1"/>
  <c r="F76" i="9" s="1"/>
  <c r="F92" i="9" s="1"/>
  <c r="F108" i="9" s="1"/>
  <c r="F124" i="9" s="1"/>
  <c r="F140" i="9" s="1"/>
  <c r="F156" i="9" s="1"/>
  <c r="F172" i="9" s="1"/>
  <c r="D44" i="9"/>
  <c r="D60" i="9" s="1"/>
  <c r="D76" i="9" s="1"/>
  <c r="D92" i="9" s="1"/>
  <c r="D108" i="9" s="1"/>
  <c r="D124" i="9" s="1"/>
  <c r="D140" i="9" s="1"/>
  <c r="D156" i="9" s="1"/>
  <c r="D172" i="9" s="1"/>
  <c r="J40" i="9"/>
  <c r="J56" i="9" s="1"/>
  <c r="J72" i="9" s="1"/>
  <c r="J88" i="9" s="1"/>
  <c r="J104" i="9" s="1"/>
  <c r="J120" i="9" s="1"/>
  <c r="J136" i="9" s="1"/>
  <c r="J152" i="9" s="1"/>
  <c r="J168" i="9" s="1"/>
  <c r="I56" i="9"/>
  <c r="I72" i="9" s="1"/>
  <c r="I88" i="9" s="1"/>
  <c r="I104" i="9" s="1"/>
  <c r="I120" i="9" s="1"/>
  <c r="I136" i="9" s="1"/>
  <c r="I152" i="9" s="1"/>
  <c r="I168" i="9" s="1"/>
  <c r="I40" i="9"/>
  <c r="E40" i="9"/>
  <c r="E56" i="9" s="1"/>
  <c r="E72" i="9" s="1"/>
  <c r="E88" i="9" s="1"/>
  <c r="E104" i="9" s="1"/>
  <c r="E120" i="9" s="1"/>
  <c r="E136" i="9" s="1"/>
  <c r="E152" i="9" s="1"/>
  <c r="E168" i="9" s="1"/>
  <c r="A56" i="9"/>
  <c r="A72" i="9" s="1"/>
  <c r="A88" i="9" s="1"/>
  <c r="A104" i="9" s="1"/>
  <c r="A120" i="9" s="1"/>
  <c r="A136" i="9" s="1"/>
  <c r="A152" i="9" s="1"/>
  <c r="A168" i="9" s="1"/>
  <c r="A40" i="9"/>
  <c r="G36" i="9"/>
  <c r="G52" i="9" s="1"/>
  <c r="G68" i="9" s="1"/>
  <c r="G84" i="9" s="1"/>
  <c r="G100" i="9" s="1"/>
  <c r="G116" i="9" s="1"/>
  <c r="G132" i="9" s="1"/>
  <c r="G148" i="9" s="1"/>
  <c r="G164" i="9" s="1"/>
  <c r="E36" i="9"/>
  <c r="E52" i="9" s="1"/>
  <c r="E68" i="9" s="1"/>
  <c r="E84" i="9" s="1"/>
  <c r="E100" i="9" s="1"/>
  <c r="E116" i="9" s="1"/>
  <c r="E132" i="9" s="1"/>
  <c r="E148" i="9" s="1"/>
  <c r="E164" i="9" s="1"/>
  <c r="A36" i="9"/>
  <c r="A52" i="9" s="1"/>
  <c r="A68" i="9" s="1"/>
  <c r="A84" i="9" s="1"/>
  <c r="A100" i="9" s="1"/>
  <c r="A116" i="9" s="1"/>
  <c r="A132" i="9" s="1"/>
  <c r="A148" i="9" s="1"/>
  <c r="A164" i="9" s="1"/>
  <c r="A37" i="9"/>
  <c r="A53" i="9" s="1"/>
  <c r="A69" i="9" s="1"/>
  <c r="A85" i="9" s="1"/>
  <c r="A101" i="9" s="1"/>
  <c r="A117" i="9" s="1"/>
  <c r="A133" i="9" s="1"/>
  <c r="A149" i="9" s="1"/>
  <c r="A165" i="9" s="1"/>
  <c r="A41" i="9"/>
  <c r="A57" i="9" s="1"/>
  <c r="A73" i="9" s="1"/>
  <c r="A89" i="9" s="1"/>
  <c r="A105" i="9" s="1"/>
  <c r="A121" i="9" s="1"/>
  <c r="A137" i="9" s="1"/>
  <c r="A153" i="9" s="1"/>
  <c r="A169" i="9" s="1"/>
  <c r="E41" i="9"/>
  <c r="E57" i="9" s="1"/>
  <c r="E73" i="9" s="1"/>
  <c r="E89" i="9" s="1"/>
  <c r="E105" i="9" s="1"/>
  <c r="E121" i="9" s="1"/>
  <c r="E137" i="9" s="1"/>
  <c r="E153" i="9" s="1"/>
  <c r="E169" i="9" s="1"/>
</calcChain>
</file>

<file path=xl/sharedStrings.xml><?xml version="1.0" encoding="utf-8"?>
<sst xmlns="http://schemas.openxmlformats.org/spreadsheetml/2006/main" count="36" uniqueCount="26">
  <si>
    <t>QR-CODE</t>
  </si>
  <si>
    <t>KANBAN / SIGNAL-CARD</t>
  </si>
  <si>
    <t>Karte</t>
  </si>
  <si>
    <t>Name</t>
  </si>
  <si>
    <t>No.</t>
  </si>
  <si>
    <t>Artikel</t>
  </si>
  <si>
    <t>Artikel-Nr</t>
  </si>
  <si>
    <t>Kanban-Nr.</t>
  </si>
  <si>
    <t>Artikel-Nr.</t>
  </si>
  <si>
    <t>Karten-ID/Nr.:</t>
  </si>
  <si>
    <t># Karten</t>
  </si>
  <si>
    <t>Artikel-Beschreibung</t>
  </si>
  <si>
    <t>Ladungsträger</t>
  </si>
  <si>
    <t>Menge</t>
  </si>
  <si>
    <t>Einheit</t>
  </si>
  <si>
    <t>Koordinate Quelle:</t>
  </si>
  <si>
    <t>Quelle (Lieferant):</t>
  </si>
  <si>
    <t>Koordinate Senke:</t>
  </si>
  <si>
    <t>Senke (Kunde):</t>
  </si>
  <si>
    <t>Nr.</t>
  </si>
  <si>
    <t>Karten</t>
  </si>
  <si>
    <t>Karten-Nr.</t>
  </si>
  <si>
    <t>Gesamt</t>
  </si>
  <si>
    <t>Quelle / Lieferant</t>
  </si>
  <si>
    <t>Koordinate</t>
  </si>
  <si>
    <t>Senke / 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</si>
</sst>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\-??\ [$€-1]_-"/>
  </numFmts>
  <fonts count="12"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8"/>
      <name val="Arial"/>
      <family val="2"/>
    </font>
    <font>
      <b/>
      <sz val="18"/>
      <name val="Segoe Print Bold"/>
    </font>
    <font>
      <sz val="18"/>
      <name val="Segoe Print Bold"/>
    </font>
    <font>
      <b/>
      <sz val="16"/>
      <name val="Segoe Print Bold"/>
    </font>
    <font>
      <b/>
      <sz val="24"/>
      <name val="Segoe Print Bold"/>
    </font>
    <font>
      <b/>
      <sz val="12"/>
      <name val="Arial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6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1" fillId="0" borderId="1" xfId="0" applyFont="1" applyBorder="1"/>
    <xf numFmtId="0" fontId="0" fillId="4" borderId="15" xfId="0" applyFill="1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0" xfId="0" applyBorder="1"/>
    <xf numFmtId="0" fontId="0" fillId="4" borderId="26" xfId="0" applyFill="1" applyBorder="1"/>
    <xf numFmtId="0" fontId="0" fillId="4" borderId="22" xfId="0" applyFill="1" applyBorder="1"/>
    <xf numFmtId="0" fontId="0" fillId="4" borderId="21" xfId="0" applyFill="1" applyBorder="1"/>
    <xf numFmtId="0" fontId="0" fillId="4" borderId="23" xfId="0" applyFill="1" applyBorder="1"/>
    <xf numFmtId="0" fontId="0" fillId="4" borderId="34" xfId="0" applyFill="1" applyBorder="1"/>
    <xf numFmtId="3" fontId="0" fillId="0" borderId="29" xfId="0" applyNumberFormat="1" applyBorder="1"/>
    <xf numFmtId="3" fontId="0" fillId="0" borderId="19" xfId="0" applyNumberFormat="1" applyBorder="1"/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11" fillId="3" borderId="38" xfId="0" applyFont="1" applyFill="1" applyBorder="1"/>
    <xf numFmtId="0" fontId="2" fillId="0" borderId="39" xfId="0" applyFont="1" applyBorder="1"/>
    <xf numFmtId="0" fontId="11" fillId="3" borderId="39" xfId="0" applyFont="1" applyFill="1" applyBorder="1"/>
    <xf numFmtId="0" fontId="0" fillId="4" borderId="30" xfId="0" applyFill="1" applyBorder="1"/>
    <xf numFmtId="0" fontId="10" fillId="3" borderId="35" xfId="0" applyFont="1" applyFill="1" applyBorder="1" applyAlignment="1">
      <alignment horizontal="center" vertical="top" wrapText="1"/>
    </xf>
    <xf numFmtId="0" fontId="10" fillId="3" borderId="34" xfId="0" applyFont="1" applyFill="1" applyBorder="1" applyAlignment="1">
      <alignment horizontal="center" vertical="top" wrapText="1"/>
    </xf>
    <xf numFmtId="0" fontId="10" fillId="3" borderId="27" xfId="0" applyFont="1" applyFill="1" applyBorder="1" applyAlignment="1">
      <alignment horizontal="center" vertical="top" wrapText="1"/>
    </xf>
    <xf numFmtId="0" fontId="10" fillId="3" borderId="3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4" fillId="2" borderId="10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5" fillId="4" borderId="4" xfId="0" quotePrefix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quotePrefix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left"/>
    </xf>
    <xf numFmtId="0" fontId="2" fillId="5" borderId="40" xfId="0" applyFont="1" applyFill="1" applyBorder="1"/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E8E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18144</xdr:colOff>
      <xdr:row>3</xdr:row>
      <xdr:rowOff>136072</xdr:rowOff>
    </xdr:from>
    <xdr:to>
      <xdr:col>9</xdr:col>
      <xdr:colOff>879929</xdr:colOff>
      <xdr:row>5</xdr:row>
      <xdr:rowOff>107811</xdr:rowOff>
    </xdr:to>
    <xdr:pic>
      <xdr:nvPicPr>
        <xdr:cNvPr id="2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2E119018-1183-AC2E-557F-D28A23CCF7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141358" y="353786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43544</xdr:colOff>
      <xdr:row>19</xdr:row>
      <xdr:rowOff>116115</xdr:rowOff>
    </xdr:from>
    <xdr:to>
      <xdr:col>9</xdr:col>
      <xdr:colOff>905329</xdr:colOff>
      <xdr:row>21</xdr:row>
      <xdr:rowOff>87854</xdr:rowOff>
    </xdr:to>
    <xdr:pic>
      <xdr:nvPicPr>
        <xdr:cNvPr id="4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61215A68-2927-1A48-8E8F-6C48B9783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166758" y="2873829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32659</xdr:colOff>
      <xdr:row>35</xdr:row>
      <xdr:rowOff>123372</xdr:rowOff>
    </xdr:from>
    <xdr:to>
      <xdr:col>9</xdr:col>
      <xdr:colOff>894444</xdr:colOff>
      <xdr:row>37</xdr:row>
      <xdr:rowOff>95111</xdr:rowOff>
    </xdr:to>
    <xdr:pic>
      <xdr:nvPicPr>
        <xdr:cNvPr id="6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33EBC259-A480-A24B-9074-64B7331B2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155873" y="5421086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32659</xdr:colOff>
      <xdr:row>51</xdr:row>
      <xdr:rowOff>123372</xdr:rowOff>
    </xdr:from>
    <xdr:ext cx="1623785" cy="262025"/>
    <xdr:pic>
      <xdr:nvPicPr>
        <xdr:cNvPr id="9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02A4D678-F382-9C40-9843-9A1054C80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155873" y="5421086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32659</xdr:colOff>
      <xdr:row>67</xdr:row>
      <xdr:rowOff>123372</xdr:rowOff>
    </xdr:from>
    <xdr:ext cx="1623785" cy="262025"/>
    <xdr:pic>
      <xdr:nvPicPr>
        <xdr:cNvPr id="14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4A043AF6-0918-7D45-9CF5-ADEA11794E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155873" y="8106229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32659</xdr:colOff>
      <xdr:row>83</xdr:row>
      <xdr:rowOff>123372</xdr:rowOff>
    </xdr:from>
    <xdr:ext cx="1623785" cy="262025"/>
    <xdr:pic>
      <xdr:nvPicPr>
        <xdr:cNvPr id="16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E424FC81-AA45-E44A-8B15-CF45E5633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155873" y="10863943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32659</xdr:colOff>
      <xdr:row>99</xdr:row>
      <xdr:rowOff>123372</xdr:rowOff>
    </xdr:from>
    <xdr:ext cx="1623785" cy="262025"/>
    <xdr:pic>
      <xdr:nvPicPr>
        <xdr:cNvPr id="18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3C0BA780-F355-FA41-BCBC-09D205067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155873" y="13621658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32659</xdr:colOff>
      <xdr:row>115</xdr:row>
      <xdr:rowOff>123372</xdr:rowOff>
    </xdr:from>
    <xdr:ext cx="1623785" cy="262025"/>
    <xdr:pic>
      <xdr:nvPicPr>
        <xdr:cNvPr id="11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0700D2BB-0B49-744A-8F78-7E20B93CB7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346373" y="15835086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32659</xdr:colOff>
      <xdr:row>131</xdr:row>
      <xdr:rowOff>123372</xdr:rowOff>
    </xdr:from>
    <xdr:ext cx="1623785" cy="262025"/>
    <xdr:pic>
      <xdr:nvPicPr>
        <xdr:cNvPr id="19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AD91E7FC-2985-EB49-BAFA-7B76AC597A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346373" y="18447658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32659</xdr:colOff>
      <xdr:row>147</xdr:row>
      <xdr:rowOff>123372</xdr:rowOff>
    </xdr:from>
    <xdr:ext cx="1623785" cy="262025"/>
    <xdr:pic>
      <xdr:nvPicPr>
        <xdr:cNvPr id="21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B0566979-FFD5-AB49-8DDE-C41E06A6C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346373" y="21060229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32659</xdr:colOff>
      <xdr:row>163</xdr:row>
      <xdr:rowOff>123372</xdr:rowOff>
    </xdr:from>
    <xdr:ext cx="1623785" cy="262025"/>
    <xdr:pic>
      <xdr:nvPicPr>
        <xdr:cNvPr id="23" name="dimg_eH48Z8H-HZj4i-gPo5yZ4Qs_15" descr="Dometic Group AB Vector Logo - (.SVG + .PNG) - VectorLogoSeek.Com">
          <a:extLst>
            <a:ext uri="{FF2B5EF4-FFF2-40B4-BE49-F238E27FC236}">
              <a16:creationId xmlns:a16="http://schemas.microsoft.com/office/drawing/2014/main" id="{5AF19431-B1DF-3448-8F71-3BA31BBD8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8" b="36753"/>
        <a:stretch/>
      </xdr:blipFill>
      <xdr:spPr bwMode="auto">
        <a:xfrm>
          <a:off x="6346373" y="23672801"/>
          <a:ext cx="1623785" cy="2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Design">
  <a:themeElements>
    <a:clrScheme name="LernWerkstatt">
      <a:dk1>
        <a:srgbClr val="002649"/>
      </a:dk1>
      <a:lt1>
        <a:sysClr val="window" lastClr="FFFFFF"/>
      </a:lt1>
      <a:dk2>
        <a:srgbClr val="002649"/>
      </a:dk2>
      <a:lt2>
        <a:srgbClr val="D8D8D8"/>
      </a:lt2>
      <a:accent1>
        <a:srgbClr val="002649"/>
      </a:accent1>
      <a:accent2>
        <a:srgbClr val="B02318"/>
      </a:accent2>
      <a:accent3>
        <a:srgbClr val="33A359"/>
      </a:accent3>
      <a:accent4>
        <a:srgbClr val="939598"/>
      </a:accent4>
      <a:accent5>
        <a:srgbClr val="FFC000"/>
      </a:accent5>
      <a:accent6>
        <a:srgbClr val="954F72"/>
      </a:accent6>
      <a:hlink>
        <a:srgbClr val="7030A0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2F9F-7F2F-FC4D-8894-A4F0BF85DCBF}">
  <dimension ref="A1:N102"/>
  <sheetViews>
    <sheetView tabSelected="1" zoomScale="133" workbookViewId="0">
      <selection activeCell="B1" sqref="B1:C1"/>
    </sheetView>
  </sheetViews>
  <sheetFormatPr baseColWidth="10" defaultRowHeight="13"/>
  <cols>
    <col min="1" max="1" width="4.33203125" bestFit="1" customWidth="1"/>
    <col min="2" max="2" width="12.33203125" bestFit="1" customWidth="1"/>
    <col min="3" max="3" width="18.5" bestFit="1" customWidth="1"/>
    <col min="4" max="4" width="8.33203125" customWidth="1"/>
    <col min="5" max="5" width="5.6640625" bestFit="1" customWidth="1"/>
    <col min="6" max="6" width="13" bestFit="1" customWidth="1"/>
    <col min="7" max="7" width="15.6640625" bestFit="1" customWidth="1"/>
    <col min="8" max="8" width="8.33203125" bestFit="1" customWidth="1"/>
    <col min="9" max="9" width="6.83203125" bestFit="1" customWidth="1"/>
    <col min="11" max="11" width="16.83203125" bestFit="1" customWidth="1"/>
    <col min="13" max="13" width="26.83203125" bestFit="1" customWidth="1"/>
    <col min="14" max="14" width="4.33203125" bestFit="1" customWidth="1"/>
  </cols>
  <sheetData>
    <row r="1" spans="1:14" ht="13" customHeight="1">
      <c r="A1" s="33" t="s">
        <v>19</v>
      </c>
      <c r="B1" s="35" t="s">
        <v>5</v>
      </c>
      <c r="C1" s="36"/>
      <c r="D1" s="126" t="s">
        <v>20</v>
      </c>
      <c r="E1" s="127"/>
      <c r="F1" s="128"/>
      <c r="G1" s="129" t="s">
        <v>12</v>
      </c>
      <c r="H1" s="130"/>
      <c r="I1" s="131"/>
      <c r="J1" s="129" t="s">
        <v>23</v>
      </c>
      <c r="K1" s="131"/>
      <c r="L1" s="132" t="s">
        <v>25</v>
      </c>
      <c r="M1" s="131"/>
      <c r="N1" s="33" t="s">
        <v>4</v>
      </c>
    </row>
    <row r="2" spans="1:14" ht="14" thickBot="1">
      <c r="A2" s="34"/>
      <c r="B2" s="21" t="s">
        <v>8</v>
      </c>
      <c r="C2" s="23" t="s">
        <v>11</v>
      </c>
      <c r="D2" s="21" t="s">
        <v>21</v>
      </c>
      <c r="E2" s="20" t="s">
        <v>2</v>
      </c>
      <c r="F2" s="22" t="s">
        <v>22</v>
      </c>
      <c r="G2" s="21" t="s">
        <v>3</v>
      </c>
      <c r="H2" s="20" t="s">
        <v>13</v>
      </c>
      <c r="I2" s="22" t="s">
        <v>14</v>
      </c>
      <c r="J2" s="21" t="s">
        <v>24</v>
      </c>
      <c r="K2" s="22" t="s">
        <v>3</v>
      </c>
      <c r="L2" s="19" t="s">
        <v>24</v>
      </c>
      <c r="M2" s="22" t="s">
        <v>3</v>
      </c>
      <c r="N2" s="34"/>
    </row>
    <row r="3" spans="1:14">
      <c r="A3" s="26">
        <v>1</v>
      </c>
      <c r="B3" s="24"/>
      <c r="C3" s="16"/>
      <c r="D3" s="15"/>
      <c r="E3" s="32">
        <v>1</v>
      </c>
      <c r="F3" s="16"/>
      <c r="G3" s="15"/>
      <c r="H3" s="18"/>
      <c r="I3" s="16"/>
      <c r="J3" s="15"/>
      <c r="K3" s="16"/>
      <c r="L3" s="17"/>
      <c r="M3" s="16"/>
      <c r="N3" s="26">
        <v>1</v>
      </c>
    </row>
    <row r="4" spans="1:14">
      <c r="A4" s="27">
        <v>2</v>
      </c>
      <c r="B4" s="25"/>
      <c r="C4" s="9"/>
      <c r="D4" s="8"/>
      <c r="E4" s="6">
        <v>1</v>
      </c>
      <c r="F4" s="9"/>
      <c r="G4" s="8"/>
      <c r="H4" s="7"/>
      <c r="I4" s="9"/>
      <c r="J4" s="8"/>
      <c r="K4" s="9"/>
      <c r="L4" s="13"/>
      <c r="M4" s="9"/>
      <c r="N4" s="27">
        <v>2</v>
      </c>
    </row>
    <row r="5" spans="1:14">
      <c r="A5" s="27">
        <v>3</v>
      </c>
      <c r="B5" s="8"/>
      <c r="C5" s="9"/>
      <c r="D5" s="8"/>
      <c r="E5" s="6">
        <v>1</v>
      </c>
      <c r="F5" s="9"/>
      <c r="G5" s="8"/>
      <c r="H5" s="7"/>
      <c r="I5" s="9"/>
      <c r="J5" s="8"/>
      <c r="K5" s="9"/>
      <c r="L5" s="13"/>
      <c r="M5" s="9"/>
      <c r="N5" s="27">
        <v>3</v>
      </c>
    </row>
    <row r="6" spans="1:14">
      <c r="A6" s="27">
        <v>4</v>
      </c>
      <c r="B6" s="8"/>
      <c r="C6" s="9"/>
      <c r="D6" s="8"/>
      <c r="E6" s="6">
        <v>1</v>
      </c>
      <c r="F6" s="9"/>
      <c r="G6" s="8"/>
      <c r="H6" s="7"/>
      <c r="I6" s="9"/>
      <c r="J6" s="8"/>
      <c r="K6" s="9"/>
      <c r="L6" s="13"/>
      <c r="M6" s="9"/>
      <c r="N6" s="27">
        <v>4</v>
      </c>
    </row>
    <row r="7" spans="1:14">
      <c r="A7" s="27">
        <v>5</v>
      </c>
      <c r="B7" s="8"/>
      <c r="C7" s="9"/>
      <c r="D7" s="8"/>
      <c r="E7" s="6">
        <v>1</v>
      </c>
      <c r="F7" s="9"/>
      <c r="G7" s="8"/>
      <c r="H7" s="7"/>
      <c r="I7" s="9"/>
      <c r="J7" s="8"/>
      <c r="K7" s="9"/>
      <c r="L7" s="13"/>
      <c r="M7" s="9"/>
      <c r="N7" s="27">
        <v>5</v>
      </c>
    </row>
    <row r="8" spans="1:14">
      <c r="A8" s="27">
        <v>6</v>
      </c>
      <c r="B8" s="8"/>
      <c r="C8" s="9"/>
      <c r="D8" s="8"/>
      <c r="E8" s="6">
        <v>1</v>
      </c>
      <c r="F8" s="9"/>
      <c r="G8" s="8"/>
      <c r="H8" s="7"/>
      <c r="I8" s="9"/>
      <c r="J8" s="8"/>
      <c r="K8" s="9"/>
      <c r="L8" s="13"/>
      <c r="M8" s="9"/>
      <c r="N8" s="27">
        <v>6</v>
      </c>
    </row>
    <row r="9" spans="1:14">
      <c r="A9" s="27">
        <v>7</v>
      </c>
      <c r="B9" s="8"/>
      <c r="C9" s="9"/>
      <c r="D9" s="8"/>
      <c r="E9" s="6">
        <v>1</v>
      </c>
      <c r="F9" s="9"/>
      <c r="G9" s="8"/>
      <c r="H9" s="7"/>
      <c r="I9" s="9"/>
      <c r="J9" s="8"/>
      <c r="K9" s="9"/>
      <c r="L9" s="13"/>
      <c r="M9" s="9"/>
      <c r="N9" s="27">
        <v>7</v>
      </c>
    </row>
    <row r="10" spans="1:14">
      <c r="A10" s="27">
        <v>8</v>
      </c>
      <c r="B10" s="8"/>
      <c r="C10" s="9"/>
      <c r="D10" s="8"/>
      <c r="E10" s="6">
        <v>1</v>
      </c>
      <c r="F10" s="9"/>
      <c r="G10" s="8"/>
      <c r="H10" s="7"/>
      <c r="I10" s="9"/>
      <c r="J10" s="8"/>
      <c r="K10" s="9"/>
      <c r="L10" s="13"/>
      <c r="M10" s="9"/>
      <c r="N10" s="27">
        <v>8</v>
      </c>
    </row>
    <row r="11" spans="1:14">
      <c r="A11" s="27">
        <v>9</v>
      </c>
      <c r="B11" s="8"/>
      <c r="C11" s="9"/>
      <c r="D11" s="8"/>
      <c r="E11" s="6">
        <v>1</v>
      </c>
      <c r="F11" s="9"/>
      <c r="G11" s="8"/>
      <c r="H11" s="7"/>
      <c r="I11" s="9"/>
      <c r="J11" s="8"/>
      <c r="K11" s="9"/>
      <c r="L11" s="13"/>
      <c r="M11" s="9"/>
      <c r="N11" s="27">
        <v>9</v>
      </c>
    </row>
    <row r="12" spans="1:14">
      <c r="A12" s="27">
        <v>10</v>
      </c>
      <c r="B12" s="8"/>
      <c r="C12" s="9"/>
      <c r="D12" s="8"/>
      <c r="E12" s="6">
        <v>1</v>
      </c>
      <c r="F12" s="9"/>
      <c r="G12" s="8"/>
      <c r="H12" s="7"/>
      <c r="I12" s="9"/>
      <c r="J12" s="8"/>
      <c r="K12" s="9"/>
      <c r="L12" s="13"/>
      <c r="M12" s="9"/>
      <c r="N12" s="27">
        <v>10</v>
      </c>
    </row>
    <row r="13" spans="1:14">
      <c r="A13" s="27">
        <v>11</v>
      </c>
      <c r="B13" s="8"/>
      <c r="C13" s="9"/>
      <c r="D13" s="8"/>
      <c r="E13" s="6">
        <v>1</v>
      </c>
      <c r="F13" s="9"/>
      <c r="G13" s="8"/>
      <c r="H13" s="7"/>
      <c r="I13" s="9"/>
      <c r="J13" s="8"/>
      <c r="K13" s="9"/>
      <c r="L13" s="13"/>
      <c r="M13" s="9"/>
      <c r="N13" s="27">
        <v>11</v>
      </c>
    </row>
    <row r="14" spans="1:14">
      <c r="A14" s="27">
        <v>12</v>
      </c>
      <c r="B14" s="8"/>
      <c r="C14" s="9"/>
      <c r="D14" s="8"/>
      <c r="E14" s="6">
        <v>1</v>
      </c>
      <c r="F14" s="9"/>
      <c r="G14" s="8"/>
      <c r="H14" s="7"/>
      <c r="I14" s="9"/>
      <c r="J14" s="8"/>
      <c r="K14" s="9"/>
      <c r="L14" s="13"/>
      <c r="M14" s="9"/>
      <c r="N14" s="27">
        <v>12</v>
      </c>
    </row>
    <row r="15" spans="1:14">
      <c r="A15" s="27">
        <v>13</v>
      </c>
      <c r="B15" s="8"/>
      <c r="C15" s="9"/>
      <c r="D15" s="8"/>
      <c r="E15" s="6">
        <v>1</v>
      </c>
      <c r="F15" s="9"/>
      <c r="G15" s="8"/>
      <c r="H15" s="7"/>
      <c r="I15" s="9"/>
      <c r="J15" s="8"/>
      <c r="K15" s="9"/>
      <c r="L15" s="13"/>
      <c r="M15" s="9"/>
      <c r="N15" s="27">
        <v>13</v>
      </c>
    </row>
    <row r="16" spans="1:14">
      <c r="A16" s="27">
        <v>14</v>
      </c>
      <c r="B16" s="8"/>
      <c r="C16" s="9"/>
      <c r="D16" s="8"/>
      <c r="E16" s="6">
        <v>1</v>
      </c>
      <c r="F16" s="9"/>
      <c r="G16" s="8"/>
      <c r="H16" s="7"/>
      <c r="I16" s="9"/>
      <c r="J16" s="8"/>
      <c r="K16" s="9"/>
      <c r="L16" s="13"/>
      <c r="M16" s="9"/>
      <c r="N16" s="27">
        <v>14</v>
      </c>
    </row>
    <row r="17" spans="1:14">
      <c r="A17" s="27">
        <v>15</v>
      </c>
      <c r="B17" s="8"/>
      <c r="C17" s="9"/>
      <c r="D17" s="8"/>
      <c r="E17" s="6">
        <v>1</v>
      </c>
      <c r="F17" s="9"/>
      <c r="G17" s="8"/>
      <c r="H17" s="7"/>
      <c r="I17" s="9"/>
      <c r="J17" s="8"/>
      <c r="K17" s="9"/>
      <c r="L17" s="13"/>
      <c r="M17" s="9"/>
      <c r="N17" s="27">
        <v>15</v>
      </c>
    </row>
    <row r="18" spans="1:14">
      <c r="A18" s="27">
        <v>16</v>
      </c>
      <c r="B18" s="8"/>
      <c r="C18" s="9"/>
      <c r="D18" s="8"/>
      <c r="E18" s="6">
        <v>1</v>
      </c>
      <c r="F18" s="9"/>
      <c r="G18" s="8"/>
      <c r="H18" s="7"/>
      <c r="I18" s="9"/>
      <c r="J18" s="8"/>
      <c r="K18" s="9"/>
      <c r="L18" s="13"/>
      <c r="M18" s="9"/>
      <c r="N18" s="27">
        <v>16</v>
      </c>
    </row>
    <row r="19" spans="1:14">
      <c r="A19" s="27">
        <v>17</v>
      </c>
      <c r="B19" s="8"/>
      <c r="C19" s="9"/>
      <c r="D19" s="8"/>
      <c r="E19" s="6">
        <v>1</v>
      </c>
      <c r="F19" s="9"/>
      <c r="G19" s="8"/>
      <c r="H19" s="7"/>
      <c r="I19" s="9"/>
      <c r="J19" s="8"/>
      <c r="K19" s="9"/>
      <c r="L19" s="13"/>
      <c r="M19" s="9"/>
      <c r="N19" s="27">
        <v>17</v>
      </c>
    </row>
    <row r="20" spans="1:14">
      <c r="A20" s="27">
        <v>18</v>
      </c>
      <c r="B20" s="8"/>
      <c r="C20" s="9"/>
      <c r="D20" s="8"/>
      <c r="E20" s="6">
        <v>1</v>
      </c>
      <c r="F20" s="9"/>
      <c r="G20" s="8"/>
      <c r="H20" s="7"/>
      <c r="I20" s="9"/>
      <c r="J20" s="8"/>
      <c r="K20" s="9"/>
      <c r="L20" s="13"/>
      <c r="M20" s="9"/>
      <c r="N20" s="27">
        <v>18</v>
      </c>
    </row>
    <row r="21" spans="1:14">
      <c r="A21" s="27">
        <v>19</v>
      </c>
      <c r="B21" s="8"/>
      <c r="C21" s="9"/>
      <c r="D21" s="8"/>
      <c r="E21" s="6">
        <v>1</v>
      </c>
      <c r="F21" s="9"/>
      <c r="G21" s="8"/>
      <c r="H21" s="7"/>
      <c r="I21" s="9"/>
      <c r="J21" s="8"/>
      <c r="K21" s="9"/>
      <c r="L21" s="13"/>
      <c r="M21" s="9"/>
      <c r="N21" s="27">
        <v>19</v>
      </c>
    </row>
    <row r="22" spans="1:14">
      <c r="A22" s="27">
        <v>20</v>
      </c>
      <c r="B22" s="8"/>
      <c r="C22" s="9"/>
      <c r="D22" s="8"/>
      <c r="E22" s="6">
        <v>1</v>
      </c>
      <c r="F22" s="9"/>
      <c r="G22" s="8"/>
      <c r="H22" s="7"/>
      <c r="I22" s="9"/>
      <c r="J22" s="8"/>
      <c r="K22" s="9"/>
      <c r="L22" s="13"/>
      <c r="M22" s="9"/>
      <c r="N22" s="27">
        <v>20</v>
      </c>
    </row>
    <row r="23" spans="1:14">
      <c r="A23" s="27">
        <v>21</v>
      </c>
      <c r="B23" s="8"/>
      <c r="C23" s="9"/>
      <c r="D23" s="8"/>
      <c r="E23" s="6">
        <v>1</v>
      </c>
      <c r="F23" s="9"/>
      <c r="G23" s="8"/>
      <c r="H23" s="7"/>
      <c r="I23" s="9"/>
      <c r="J23" s="8"/>
      <c r="K23" s="9"/>
      <c r="L23" s="13"/>
      <c r="M23" s="9"/>
      <c r="N23" s="27">
        <v>21</v>
      </c>
    </row>
    <row r="24" spans="1:14">
      <c r="A24" s="27">
        <v>22</v>
      </c>
      <c r="B24" s="8"/>
      <c r="C24" s="9"/>
      <c r="D24" s="8"/>
      <c r="E24" s="6">
        <v>1</v>
      </c>
      <c r="F24" s="9"/>
      <c r="G24" s="8"/>
      <c r="H24" s="7"/>
      <c r="I24" s="9"/>
      <c r="J24" s="8"/>
      <c r="K24" s="9"/>
      <c r="L24" s="13"/>
      <c r="M24" s="9"/>
      <c r="N24" s="27">
        <v>22</v>
      </c>
    </row>
    <row r="25" spans="1:14">
      <c r="A25" s="27">
        <v>23</v>
      </c>
      <c r="B25" s="8"/>
      <c r="C25" s="9"/>
      <c r="D25" s="8"/>
      <c r="E25" s="6">
        <v>1</v>
      </c>
      <c r="F25" s="9"/>
      <c r="G25" s="8"/>
      <c r="H25" s="7"/>
      <c r="I25" s="9"/>
      <c r="J25" s="8"/>
      <c r="K25" s="9"/>
      <c r="L25" s="13"/>
      <c r="M25" s="9"/>
      <c r="N25" s="27">
        <v>23</v>
      </c>
    </row>
    <row r="26" spans="1:14">
      <c r="A26" s="27">
        <v>24</v>
      </c>
      <c r="B26" s="8"/>
      <c r="C26" s="9"/>
      <c r="D26" s="8"/>
      <c r="E26" s="6">
        <v>1</v>
      </c>
      <c r="F26" s="9"/>
      <c r="G26" s="8"/>
      <c r="H26" s="7"/>
      <c r="I26" s="9"/>
      <c r="J26" s="8"/>
      <c r="K26" s="9"/>
      <c r="L26" s="13"/>
      <c r="M26" s="9"/>
      <c r="N26" s="27">
        <v>24</v>
      </c>
    </row>
    <row r="27" spans="1:14">
      <c r="A27" s="27">
        <v>25</v>
      </c>
      <c r="B27" s="8"/>
      <c r="C27" s="9"/>
      <c r="D27" s="8"/>
      <c r="E27" s="6">
        <v>1</v>
      </c>
      <c r="F27" s="9"/>
      <c r="G27" s="8"/>
      <c r="H27" s="7"/>
      <c r="I27" s="9"/>
      <c r="J27" s="8"/>
      <c r="K27" s="9"/>
      <c r="L27" s="13"/>
      <c r="M27" s="9"/>
      <c r="N27" s="27">
        <v>25</v>
      </c>
    </row>
    <row r="28" spans="1:14">
      <c r="A28" s="27">
        <v>26</v>
      </c>
      <c r="B28" s="8"/>
      <c r="C28" s="9"/>
      <c r="D28" s="8"/>
      <c r="E28" s="6">
        <v>1</v>
      </c>
      <c r="F28" s="9"/>
      <c r="G28" s="8"/>
      <c r="H28" s="7"/>
      <c r="I28" s="9"/>
      <c r="J28" s="8"/>
      <c r="K28" s="9"/>
      <c r="L28" s="13"/>
      <c r="M28" s="9"/>
      <c r="N28" s="27">
        <v>26</v>
      </c>
    </row>
    <row r="29" spans="1:14">
      <c r="A29" s="27">
        <v>27</v>
      </c>
      <c r="B29" s="8"/>
      <c r="C29" s="9"/>
      <c r="D29" s="8"/>
      <c r="E29" s="6">
        <v>1</v>
      </c>
      <c r="F29" s="9"/>
      <c r="G29" s="8"/>
      <c r="H29" s="7"/>
      <c r="I29" s="9"/>
      <c r="J29" s="8"/>
      <c r="K29" s="9"/>
      <c r="L29" s="13"/>
      <c r="M29" s="9"/>
      <c r="N29" s="27">
        <v>27</v>
      </c>
    </row>
    <row r="30" spans="1:14">
      <c r="A30" s="27">
        <v>28</v>
      </c>
      <c r="B30" s="8"/>
      <c r="C30" s="9"/>
      <c r="D30" s="8"/>
      <c r="E30" s="6">
        <v>1</v>
      </c>
      <c r="F30" s="9"/>
      <c r="G30" s="8"/>
      <c r="H30" s="7"/>
      <c r="I30" s="9"/>
      <c r="J30" s="8"/>
      <c r="K30" s="9"/>
      <c r="L30" s="13"/>
      <c r="M30" s="9"/>
      <c r="N30" s="27">
        <v>28</v>
      </c>
    </row>
    <row r="31" spans="1:14">
      <c r="A31" s="27">
        <v>29</v>
      </c>
      <c r="B31" s="8"/>
      <c r="C31" s="9"/>
      <c r="D31" s="8"/>
      <c r="E31" s="6">
        <v>1</v>
      </c>
      <c r="F31" s="9"/>
      <c r="G31" s="8"/>
      <c r="H31" s="7"/>
      <c r="I31" s="9"/>
      <c r="J31" s="8"/>
      <c r="K31" s="9"/>
      <c r="L31" s="13"/>
      <c r="M31" s="9"/>
      <c r="N31" s="27">
        <v>29</v>
      </c>
    </row>
    <row r="32" spans="1:14">
      <c r="A32" s="27">
        <v>30</v>
      </c>
      <c r="B32" s="8"/>
      <c r="C32" s="9"/>
      <c r="D32" s="8"/>
      <c r="E32" s="6">
        <v>1</v>
      </c>
      <c r="F32" s="9"/>
      <c r="G32" s="8"/>
      <c r="H32" s="7"/>
      <c r="I32" s="9"/>
      <c r="J32" s="8"/>
      <c r="K32" s="9"/>
      <c r="L32" s="13"/>
      <c r="M32" s="9"/>
      <c r="N32" s="27">
        <v>30</v>
      </c>
    </row>
    <row r="33" spans="1:14">
      <c r="A33" s="27">
        <v>31</v>
      </c>
      <c r="B33" s="8"/>
      <c r="C33" s="9"/>
      <c r="D33" s="8"/>
      <c r="E33" s="6">
        <v>1</v>
      </c>
      <c r="F33" s="9"/>
      <c r="G33" s="8"/>
      <c r="H33" s="7"/>
      <c r="I33" s="9"/>
      <c r="J33" s="8"/>
      <c r="K33" s="9"/>
      <c r="L33" s="13"/>
      <c r="M33" s="9"/>
      <c r="N33" s="27">
        <v>31</v>
      </c>
    </row>
    <row r="34" spans="1:14">
      <c r="A34" s="27">
        <v>32</v>
      </c>
      <c r="B34" s="8"/>
      <c r="C34" s="9"/>
      <c r="D34" s="8"/>
      <c r="E34" s="6">
        <v>1</v>
      </c>
      <c r="F34" s="9"/>
      <c r="G34" s="8"/>
      <c r="H34" s="7"/>
      <c r="I34" s="9"/>
      <c r="J34" s="8"/>
      <c r="K34" s="9"/>
      <c r="L34" s="13"/>
      <c r="M34" s="9"/>
      <c r="N34" s="27">
        <v>32</v>
      </c>
    </row>
    <row r="35" spans="1:14">
      <c r="A35" s="27">
        <v>33</v>
      </c>
      <c r="B35" s="8"/>
      <c r="C35" s="9"/>
      <c r="D35" s="8"/>
      <c r="E35" s="6">
        <v>1</v>
      </c>
      <c r="F35" s="9"/>
      <c r="G35" s="8"/>
      <c r="H35" s="7"/>
      <c r="I35" s="9"/>
      <c r="J35" s="8"/>
      <c r="K35" s="9"/>
      <c r="L35" s="13"/>
      <c r="M35" s="9"/>
      <c r="N35" s="27">
        <v>33</v>
      </c>
    </row>
    <row r="36" spans="1:14">
      <c r="A36" s="27">
        <v>34</v>
      </c>
      <c r="B36" s="8"/>
      <c r="C36" s="9"/>
      <c r="D36" s="8"/>
      <c r="E36" s="6">
        <v>1</v>
      </c>
      <c r="F36" s="9"/>
      <c r="G36" s="8"/>
      <c r="H36" s="7"/>
      <c r="I36" s="9"/>
      <c r="J36" s="8"/>
      <c r="K36" s="9"/>
      <c r="L36" s="13"/>
      <c r="M36" s="9"/>
      <c r="N36" s="27">
        <v>34</v>
      </c>
    </row>
    <row r="37" spans="1:14">
      <c r="A37" s="27">
        <v>35</v>
      </c>
      <c r="B37" s="8"/>
      <c r="C37" s="9"/>
      <c r="D37" s="8"/>
      <c r="E37" s="6">
        <v>1</v>
      </c>
      <c r="F37" s="9"/>
      <c r="G37" s="8"/>
      <c r="H37" s="7"/>
      <c r="I37" s="9"/>
      <c r="J37" s="8"/>
      <c r="K37" s="9"/>
      <c r="L37" s="13"/>
      <c r="M37" s="9"/>
      <c r="N37" s="27">
        <v>35</v>
      </c>
    </row>
    <row r="38" spans="1:14">
      <c r="A38" s="27">
        <v>36</v>
      </c>
      <c r="B38" s="8"/>
      <c r="C38" s="9"/>
      <c r="D38" s="8"/>
      <c r="E38" s="6">
        <v>1</v>
      </c>
      <c r="F38" s="9"/>
      <c r="G38" s="8"/>
      <c r="H38" s="7"/>
      <c r="I38" s="9"/>
      <c r="J38" s="8"/>
      <c r="K38" s="9"/>
      <c r="L38" s="13"/>
      <c r="M38" s="9"/>
      <c r="N38" s="27">
        <v>36</v>
      </c>
    </row>
    <row r="39" spans="1:14">
      <c r="A39" s="27">
        <v>37</v>
      </c>
      <c r="B39" s="8"/>
      <c r="C39" s="9"/>
      <c r="D39" s="8"/>
      <c r="E39" s="6">
        <v>1</v>
      </c>
      <c r="F39" s="9"/>
      <c r="G39" s="8"/>
      <c r="H39" s="7"/>
      <c r="I39" s="9"/>
      <c r="J39" s="8"/>
      <c r="K39" s="9"/>
      <c r="L39" s="13"/>
      <c r="M39" s="9"/>
      <c r="N39" s="27">
        <v>37</v>
      </c>
    </row>
    <row r="40" spans="1:14">
      <c r="A40" s="27">
        <v>38</v>
      </c>
      <c r="B40" s="8"/>
      <c r="C40" s="9"/>
      <c r="D40" s="8"/>
      <c r="E40" s="6">
        <v>1</v>
      </c>
      <c r="F40" s="9"/>
      <c r="G40" s="8"/>
      <c r="H40" s="7"/>
      <c r="I40" s="9"/>
      <c r="J40" s="8"/>
      <c r="K40" s="9"/>
      <c r="L40" s="13"/>
      <c r="M40" s="9"/>
      <c r="N40" s="27">
        <v>38</v>
      </c>
    </row>
    <row r="41" spans="1:14">
      <c r="A41" s="27">
        <v>39</v>
      </c>
      <c r="B41" s="8"/>
      <c r="C41" s="9"/>
      <c r="D41" s="8"/>
      <c r="E41" s="6">
        <v>1</v>
      </c>
      <c r="F41" s="9"/>
      <c r="G41" s="8"/>
      <c r="H41" s="7"/>
      <c r="I41" s="9"/>
      <c r="J41" s="8"/>
      <c r="K41" s="9"/>
      <c r="L41" s="13"/>
      <c r="M41" s="9"/>
      <c r="N41" s="27">
        <v>39</v>
      </c>
    </row>
    <row r="42" spans="1:14">
      <c r="A42" s="27">
        <v>40</v>
      </c>
      <c r="B42" s="8"/>
      <c r="C42" s="9"/>
      <c r="D42" s="8"/>
      <c r="E42" s="6">
        <v>1</v>
      </c>
      <c r="F42" s="9"/>
      <c r="G42" s="8"/>
      <c r="H42" s="7"/>
      <c r="I42" s="9"/>
      <c r="J42" s="8"/>
      <c r="K42" s="9"/>
      <c r="L42" s="13"/>
      <c r="M42" s="9"/>
      <c r="N42" s="27">
        <v>40</v>
      </c>
    </row>
    <row r="43" spans="1:14">
      <c r="A43" s="27">
        <v>41</v>
      </c>
      <c r="B43" s="8"/>
      <c r="C43" s="9"/>
      <c r="D43" s="8"/>
      <c r="E43" s="6">
        <v>1</v>
      </c>
      <c r="F43" s="9"/>
      <c r="G43" s="8"/>
      <c r="H43" s="7"/>
      <c r="I43" s="9"/>
      <c r="J43" s="8"/>
      <c r="K43" s="9"/>
      <c r="L43" s="13"/>
      <c r="M43" s="9"/>
      <c r="N43" s="27">
        <v>41</v>
      </c>
    </row>
    <row r="44" spans="1:14">
      <c r="A44" s="27">
        <v>42</v>
      </c>
      <c r="B44" s="8"/>
      <c r="C44" s="9"/>
      <c r="D44" s="8"/>
      <c r="E44" s="6">
        <v>1</v>
      </c>
      <c r="F44" s="9"/>
      <c r="G44" s="8"/>
      <c r="H44" s="7"/>
      <c r="I44" s="9"/>
      <c r="J44" s="8"/>
      <c r="K44" s="9"/>
      <c r="L44" s="13"/>
      <c r="M44" s="9"/>
      <c r="N44" s="27">
        <v>42</v>
      </c>
    </row>
    <row r="45" spans="1:14">
      <c r="A45" s="27">
        <v>43</v>
      </c>
      <c r="B45" s="8"/>
      <c r="C45" s="9"/>
      <c r="D45" s="8"/>
      <c r="E45" s="6">
        <v>1</v>
      </c>
      <c r="F45" s="9"/>
      <c r="G45" s="8"/>
      <c r="H45" s="7"/>
      <c r="I45" s="9"/>
      <c r="J45" s="8"/>
      <c r="K45" s="9"/>
      <c r="L45" s="13"/>
      <c r="M45" s="9"/>
      <c r="N45" s="27">
        <v>43</v>
      </c>
    </row>
    <row r="46" spans="1:14">
      <c r="A46" s="27">
        <v>44</v>
      </c>
      <c r="B46" s="8"/>
      <c r="C46" s="9"/>
      <c r="D46" s="8"/>
      <c r="E46" s="6">
        <v>1</v>
      </c>
      <c r="F46" s="9"/>
      <c r="G46" s="8"/>
      <c r="H46" s="7"/>
      <c r="I46" s="9"/>
      <c r="J46" s="8"/>
      <c r="K46" s="9"/>
      <c r="L46" s="13"/>
      <c r="M46" s="9"/>
      <c r="N46" s="27">
        <v>44</v>
      </c>
    </row>
    <row r="47" spans="1:14">
      <c r="A47" s="27">
        <v>45</v>
      </c>
      <c r="B47" s="8"/>
      <c r="C47" s="9"/>
      <c r="D47" s="8"/>
      <c r="E47" s="6">
        <v>1</v>
      </c>
      <c r="F47" s="9"/>
      <c r="G47" s="8"/>
      <c r="H47" s="7"/>
      <c r="I47" s="9"/>
      <c r="J47" s="8"/>
      <c r="K47" s="9"/>
      <c r="L47" s="13"/>
      <c r="M47" s="9"/>
      <c r="N47" s="27">
        <v>45</v>
      </c>
    </row>
    <row r="48" spans="1:14">
      <c r="A48" s="27">
        <v>46</v>
      </c>
      <c r="B48" s="8"/>
      <c r="C48" s="9"/>
      <c r="D48" s="8"/>
      <c r="E48" s="6">
        <v>1</v>
      </c>
      <c r="F48" s="9"/>
      <c r="G48" s="8"/>
      <c r="H48" s="7"/>
      <c r="I48" s="9"/>
      <c r="J48" s="8"/>
      <c r="K48" s="9"/>
      <c r="L48" s="13"/>
      <c r="M48" s="9"/>
      <c r="N48" s="27">
        <v>46</v>
      </c>
    </row>
    <row r="49" spans="1:14">
      <c r="A49" s="27">
        <v>47</v>
      </c>
      <c r="B49" s="8"/>
      <c r="C49" s="9"/>
      <c r="D49" s="8"/>
      <c r="E49" s="6">
        <v>1</v>
      </c>
      <c r="F49" s="9"/>
      <c r="G49" s="8"/>
      <c r="H49" s="7"/>
      <c r="I49" s="9"/>
      <c r="J49" s="8"/>
      <c r="K49" s="9"/>
      <c r="L49" s="13"/>
      <c r="M49" s="9"/>
      <c r="N49" s="27">
        <v>47</v>
      </c>
    </row>
    <row r="50" spans="1:14">
      <c r="A50" s="27">
        <v>48</v>
      </c>
      <c r="B50" s="8"/>
      <c r="C50" s="9"/>
      <c r="D50" s="8"/>
      <c r="E50" s="6">
        <v>1</v>
      </c>
      <c r="F50" s="9"/>
      <c r="G50" s="8"/>
      <c r="H50" s="7"/>
      <c r="I50" s="9"/>
      <c r="J50" s="8"/>
      <c r="K50" s="9"/>
      <c r="L50" s="13"/>
      <c r="M50" s="9"/>
      <c r="N50" s="27">
        <v>48</v>
      </c>
    </row>
    <row r="51" spans="1:14">
      <c r="A51" s="27">
        <v>49</v>
      </c>
      <c r="B51" s="8"/>
      <c r="C51" s="9"/>
      <c r="D51" s="8"/>
      <c r="E51" s="6">
        <v>1</v>
      </c>
      <c r="F51" s="9"/>
      <c r="G51" s="8"/>
      <c r="H51" s="7"/>
      <c r="I51" s="9"/>
      <c r="J51" s="8"/>
      <c r="K51" s="9"/>
      <c r="L51" s="13"/>
      <c r="M51" s="9"/>
      <c r="N51" s="27">
        <v>49</v>
      </c>
    </row>
    <row r="52" spans="1:14">
      <c r="A52" s="27">
        <v>50</v>
      </c>
      <c r="B52" s="8"/>
      <c r="C52" s="9"/>
      <c r="D52" s="8"/>
      <c r="E52" s="6">
        <v>1</v>
      </c>
      <c r="F52" s="9"/>
      <c r="G52" s="8"/>
      <c r="H52" s="7"/>
      <c r="I52" s="9"/>
      <c r="J52" s="8"/>
      <c r="K52" s="9"/>
      <c r="L52" s="13"/>
      <c r="M52" s="9"/>
      <c r="N52" s="27">
        <v>50</v>
      </c>
    </row>
    <row r="53" spans="1:14">
      <c r="A53" s="27">
        <v>51</v>
      </c>
      <c r="B53" s="8"/>
      <c r="C53" s="9"/>
      <c r="D53" s="8"/>
      <c r="E53" s="6">
        <v>1</v>
      </c>
      <c r="F53" s="9"/>
      <c r="G53" s="8"/>
      <c r="H53" s="7"/>
      <c r="I53" s="9"/>
      <c r="J53" s="8"/>
      <c r="K53" s="9"/>
      <c r="L53" s="13"/>
      <c r="M53" s="9"/>
      <c r="N53" s="27">
        <v>51</v>
      </c>
    </row>
    <row r="54" spans="1:14">
      <c r="A54" s="27">
        <v>52</v>
      </c>
      <c r="B54" s="8"/>
      <c r="C54" s="9"/>
      <c r="D54" s="8"/>
      <c r="E54" s="6">
        <v>1</v>
      </c>
      <c r="F54" s="9"/>
      <c r="G54" s="8"/>
      <c r="H54" s="7"/>
      <c r="I54" s="9"/>
      <c r="J54" s="8"/>
      <c r="K54" s="9"/>
      <c r="L54" s="13"/>
      <c r="M54" s="9"/>
      <c r="N54" s="27">
        <v>52</v>
      </c>
    </row>
    <row r="55" spans="1:14">
      <c r="A55" s="27">
        <v>53</v>
      </c>
      <c r="B55" s="8"/>
      <c r="C55" s="9"/>
      <c r="D55" s="8"/>
      <c r="E55" s="6">
        <v>1</v>
      </c>
      <c r="F55" s="9"/>
      <c r="G55" s="8"/>
      <c r="H55" s="7"/>
      <c r="I55" s="9"/>
      <c r="J55" s="8"/>
      <c r="K55" s="9"/>
      <c r="L55" s="13"/>
      <c r="M55" s="9"/>
      <c r="N55" s="27">
        <v>53</v>
      </c>
    </row>
    <row r="56" spans="1:14">
      <c r="A56" s="27">
        <v>54</v>
      </c>
      <c r="B56" s="8"/>
      <c r="C56" s="9"/>
      <c r="D56" s="8"/>
      <c r="E56" s="6">
        <v>1</v>
      </c>
      <c r="F56" s="9"/>
      <c r="G56" s="8"/>
      <c r="H56" s="7"/>
      <c r="I56" s="9"/>
      <c r="J56" s="8"/>
      <c r="K56" s="9"/>
      <c r="L56" s="13"/>
      <c r="M56" s="9"/>
      <c r="N56" s="27">
        <v>54</v>
      </c>
    </row>
    <row r="57" spans="1:14">
      <c r="A57" s="27">
        <v>55</v>
      </c>
      <c r="B57" s="8"/>
      <c r="C57" s="9"/>
      <c r="D57" s="8"/>
      <c r="E57" s="6">
        <v>1</v>
      </c>
      <c r="F57" s="9"/>
      <c r="G57" s="8"/>
      <c r="H57" s="7"/>
      <c r="I57" s="9"/>
      <c r="J57" s="8"/>
      <c r="K57" s="9"/>
      <c r="L57" s="13"/>
      <c r="M57" s="9"/>
      <c r="N57" s="27">
        <v>55</v>
      </c>
    </row>
    <row r="58" spans="1:14">
      <c r="A58" s="27">
        <v>56</v>
      </c>
      <c r="B58" s="8"/>
      <c r="C58" s="9"/>
      <c r="D58" s="8"/>
      <c r="E58" s="6">
        <v>1</v>
      </c>
      <c r="F58" s="9"/>
      <c r="G58" s="8"/>
      <c r="H58" s="7"/>
      <c r="I58" s="9"/>
      <c r="J58" s="8"/>
      <c r="K58" s="9"/>
      <c r="L58" s="13"/>
      <c r="M58" s="9"/>
      <c r="N58" s="27">
        <v>56</v>
      </c>
    </row>
    <row r="59" spans="1:14">
      <c r="A59" s="27">
        <v>57</v>
      </c>
      <c r="B59" s="8"/>
      <c r="C59" s="9"/>
      <c r="D59" s="8"/>
      <c r="E59" s="6">
        <v>1</v>
      </c>
      <c r="F59" s="9"/>
      <c r="G59" s="8"/>
      <c r="H59" s="7"/>
      <c r="I59" s="9"/>
      <c r="J59" s="8"/>
      <c r="K59" s="9"/>
      <c r="L59" s="13"/>
      <c r="M59" s="9"/>
      <c r="N59" s="27">
        <v>57</v>
      </c>
    </row>
    <row r="60" spans="1:14">
      <c r="A60" s="27">
        <v>58</v>
      </c>
      <c r="B60" s="8"/>
      <c r="C60" s="9"/>
      <c r="D60" s="8"/>
      <c r="E60" s="6">
        <v>1</v>
      </c>
      <c r="F60" s="9"/>
      <c r="G60" s="8"/>
      <c r="H60" s="7"/>
      <c r="I60" s="9"/>
      <c r="J60" s="8"/>
      <c r="K60" s="9"/>
      <c r="L60" s="13"/>
      <c r="M60" s="9"/>
      <c r="N60" s="27">
        <v>58</v>
      </c>
    </row>
    <row r="61" spans="1:14">
      <c r="A61" s="27">
        <v>59</v>
      </c>
      <c r="B61" s="8"/>
      <c r="C61" s="9"/>
      <c r="D61" s="8"/>
      <c r="E61" s="6">
        <v>1</v>
      </c>
      <c r="F61" s="9"/>
      <c r="G61" s="8"/>
      <c r="H61" s="7"/>
      <c r="I61" s="9"/>
      <c r="J61" s="8"/>
      <c r="K61" s="9"/>
      <c r="L61" s="13"/>
      <c r="M61" s="9"/>
      <c r="N61" s="27">
        <v>59</v>
      </c>
    </row>
    <row r="62" spans="1:14">
      <c r="A62" s="27">
        <v>60</v>
      </c>
      <c r="B62" s="8"/>
      <c r="C62" s="9"/>
      <c r="D62" s="8"/>
      <c r="E62" s="6">
        <v>1</v>
      </c>
      <c r="F62" s="9"/>
      <c r="G62" s="8"/>
      <c r="H62" s="7"/>
      <c r="I62" s="9"/>
      <c r="J62" s="8"/>
      <c r="K62" s="9"/>
      <c r="L62" s="13"/>
      <c r="M62" s="9"/>
      <c r="N62" s="27">
        <v>60</v>
      </c>
    </row>
    <row r="63" spans="1:14">
      <c r="A63" s="27">
        <v>61</v>
      </c>
      <c r="B63" s="8"/>
      <c r="C63" s="9"/>
      <c r="D63" s="8"/>
      <c r="E63" s="6">
        <v>1</v>
      </c>
      <c r="F63" s="9"/>
      <c r="G63" s="8"/>
      <c r="H63" s="7"/>
      <c r="I63" s="9"/>
      <c r="J63" s="8"/>
      <c r="K63" s="9"/>
      <c r="L63" s="13"/>
      <c r="M63" s="9"/>
      <c r="N63" s="27">
        <v>61</v>
      </c>
    </row>
    <row r="64" spans="1:14">
      <c r="A64" s="27">
        <v>62</v>
      </c>
      <c r="B64" s="8"/>
      <c r="C64" s="9"/>
      <c r="D64" s="8"/>
      <c r="E64" s="6">
        <v>1</v>
      </c>
      <c r="F64" s="9"/>
      <c r="G64" s="8"/>
      <c r="H64" s="7"/>
      <c r="I64" s="9"/>
      <c r="J64" s="8"/>
      <c r="K64" s="9"/>
      <c r="L64" s="13"/>
      <c r="M64" s="9"/>
      <c r="N64" s="27">
        <v>62</v>
      </c>
    </row>
    <row r="65" spans="1:14">
      <c r="A65" s="27">
        <v>63</v>
      </c>
      <c r="B65" s="8"/>
      <c r="C65" s="9"/>
      <c r="D65" s="8"/>
      <c r="E65" s="6">
        <v>1</v>
      </c>
      <c r="F65" s="9"/>
      <c r="G65" s="8"/>
      <c r="H65" s="7"/>
      <c r="I65" s="9"/>
      <c r="J65" s="8"/>
      <c r="K65" s="9"/>
      <c r="L65" s="13"/>
      <c r="M65" s="9"/>
      <c r="N65" s="27">
        <v>63</v>
      </c>
    </row>
    <row r="66" spans="1:14">
      <c r="A66" s="27">
        <v>64</v>
      </c>
      <c r="B66" s="8"/>
      <c r="C66" s="9"/>
      <c r="D66" s="8"/>
      <c r="E66" s="6">
        <v>1</v>
      </c>
      <c r="F66" s="9"/>
      <c r="G66" s="8"/>
      <c r="H66" s="7"/>
      <c r="I66" s="9"/>
      <c r="J66" s="8"/>
      <c r="K66" s="9"/>
      <c r="L66" s="13"/>
      <c r="M66" s="9"/>
      <c r="N66" s="27">
        <v>64</v>
      </c>
    </row>
    <row r="67" spans="1:14">
      <c r="A67" s="27">
        <v>65</v>
      </c>
      <c r="B67" s="8"/>
      <c r="C67" s="9"/>
      <c r="D67" s="8"/>
      <c r="E67" s="6">
        <v>1</v>
      </c>
      <c r="F67" s="9"/>
      <c r="G67" s="8"/>
      <c r="H67" s="7"/>
      <c r="I67" s="9"/>
      <c r="J67" s="8"/>
      <c r="K67" s="9"/>
      <c r="L67" s="13"/>
      <c r="M67" s="9"/>
      <c r="N67" s="27">
        <v>65</v>
      </c>
    </row>
    <row r="68" spans="1:14">
      <c r="A68" s="27">
        <v>66</v>
      </c>
      <c r="B68" s="8"/>
      <c r="C68" s="9"/>
      <c r="D68" s="8"/>
      <c r="E68" s="6">
        <v>1</v>
      </c>
      <c r="F68" s="9"/>
      <c r="G68" s="8"/>
      <c r="H68" s="7"/>
      <c r="I68" s="9"/>
      <c r="J68" s="8"/>
      <c r="K68" s="9"/>
      <c r="L68" s="13"/>
      <c r="M68" s="9"/>
      <c r="N68" s="27">
        <v>66</v>
      </c>
    </row>
    <row r="69" spans="1:14">
      <c r="A69" s="27">
        <v>67</v>
      </c>
      <c r="B69" s="8"/>
      <c r="C69" s="9"/>
      <c r="D69" s="8"/>
      <c r="E69" s="6">
        <v>1</v>
      </c>
      <c r="F69" s="9"/>
      <c r="G69" s="8"/>
      <c r="H69" s="7"/>
      <c r="I69" s="9"/>
      <c r="J69" s="8"/>
      <c r="K69" s="9"/>
      <c r="L69" s="13"/>
      <c r="M69" s="9"/>
      <c r="N69" s="27">
        <v>67</v>
      </c>
    </row>
    <row r="70" spans="1:14">
      <c r="A70" s="27">
        <v>68</v>
      </c>
      <c r="B70" s="8"/>
      <c r="C70" s="9"/>
      <c r="D70" s="8"/>
      <c r="E70" s="6">
        <v>1</v>
      </c>
      <c r="F70" s="9"/>
      <c r="G70" s="8"/>
      <c r="H70" s="7"/>
      <c r="I70" s="9"/>
      <c r="J70" s="8"/>
      <c r="K70" s="9"/>
      <c r="L70" s="13"/>
      <c r="M70" s="9"/>
      <c r="N70" s="27">
        <v>68</v>
      </c>
    </row>
    <row r="71" spans="1:14">
      <c r="A71" s="27">
        <v>69</v>
      </c>
      <c r="B71" s="8"/>
      <c r="C71" s="9"/>
      <c r="D71" s="8"/>
      <c r="E71" s="6">
        <v>1</v>
      </c>
      <c r="F71" s="9"/>
      <c r="G71" s="8"/>
      <c r="H71" s="7"/>
      <c r="I71" s="9"/>
      <c r="J71" s="8"/>
      <c r="K71" s="9"/>
      <c r="L71" s="13"/>
      <c r="M71" s="9"/>
      <c r="N71" s="27">
        <v>69</v>
      </c>
    </row>
    <row r="72" spans="1:14">
      <c r="A72" s="27">
        <v>70</v>
      </c>
      <c r="B72" s="8"/>
      <c r="C72" s="9"/>
      <c r="D72" s="8"/>
      <c r="E72" s="6">
        <v>1</v>
      </c>
      <c r="F72" s="9"/>
      <c r="G72" s="8"/>
      <c r="H72" s="7"/>
      <c r="I72" s="9"/>
      <c r="J72" s="8"/>
      <c r="K72" s="9"/>
      <c r="L72" s="13"/>
      <c r="M72" s="9"/>
      <c r="N72" s="27">
        <v>70</v>
      </c>
    </row>
    <row r="73" spans="1:14">
      <c r="A73" s="27">
        <v>71</v>
      </c>
      <c r="B73" s="8"/>
      <c r="C73" s="9"/>
      <c r="D73" s="8"/>
      <c r="E73" s="6">
        <v>1</v>
      </c>
      <c r="F73" s="9"/>
      <c r="G73" s="8"/>
      <c r="H73" s="7"/>
      <c r="I73" s="9"/>
      <c r="J73" s="8"/>
      <c r="K73" s="9"/>
      <c r="L73" s="13"/>
      <c r="M73" s="9"/>
      <c r="N73" s="27">
        <v>71</v>
      </c>
    </row>
    <row r="74" spans="1:14">
      <c r="A74" s="27">
        <v>72</v>
      </c>
      <c r="B74" s="8"/>
      <c r="C74" s="9"/>
      <c r="D74" s="8"/>
      <c r="E74" s="6">
        <v>1</v>
      </c>
      <c r="F74" s="9"/>
      <c r="G74" s="8"/>
      <c r="H74" s="7"/>
      <c r="I74" s="9"/>
      <c r="J74" s="8"/>
      <c r="K74" s="9"/>
      <c r="L74" s="13"/>
      <c r="M74" s="9"/>
      <c r="N74" s="27">
        <v>72</v>
      </c>
    </row>
    <row r="75" spans="1:14">
      <c r="A75" s="27">
        <v>73</v>
      </c>
      <c r="B75" s="8"/>
      <c r="C75" s="9"/>
      <c r="D75" s="8"/>
      <c r="E75" s="6">
        <v>1</v>
      </c>
      <c r="F75" s="9"/>
      <c r="G75" s="8"/>
      <c r="H75" s="7"/>
      <c r="I75" s="9"/>
      <c r="J75" s="8"/>
      <c r="K75" s="9"/>
      <c r="L75" s="13"/>
      <c r="M75" s="9"/>
      <c r="N75" s="27">
        <v>73</v>
      </c>
    </row>
    <row r="76" spans="1:14">
      <c r="A76" s="27">
        <v>74</v>
      </c>
      <c r="B76" s="8"/>
      <c r="C76" s="9"/>
      <c r="D76" s="8"/>
      <c r="E76" s="6">
        <v>1</v>
      </c>
      <c r="F76" s="9"/>
      <c r="G76" s="8"/>
      <c r="H76" s="7"/>
      <c r="I76" s="9"/>
      <c r="J76" s="8"/>
      <c r="K76" s="9"/>
      <c r="L76" s="13"/>
      <c r="M76" s="9"/>
      <c r="N76" s="27">
        <v>74</v>
      </c>
    </row>
    <row r="77" spans="1:14">
      <c r="A77" s="27">
        <v>75</v>
      </c>
      <c r="B77" s="8"/>
      <c r="C77" s="9"/>
      <c r="D77" s="8"/>
      <c r="E77" s="6">
        <v>1</v>
      </c>
      <c r="F77" s="9"/>
      <c r="G77" s="8"/>
      <c r="H77" s="7"/>
      <c r="I77" s="9"/>
      <c r="J77" s="8"/>
      <c r="K77" s="9"/>
      <c r="L77" s="13"/>
      <c r="M77" s="9"/>
      <c r="N77" s="27">
        <v>75</v>
      </c>
    </row>
    <row r="78" spans="1:14">
      <c r="A78" s="27">
        <v>76</v>
      </c>
      <c r="B78" s="8"/>
      <c r="C78" s="9"/>
      <c r="D78" s="8"/>
      <c r="E78" s="6">
        <v>1</v>
      </c>
      <c r="F78" s="9"/>
      <c r="G78" s="8"/>
      <c r="H78" s="7"/>
      <c r="I78" s="9"/>
      <c r="J78" s="8"/>
      <c r="K78" s="9"/>
      <c r="L78" s="13"/>
      <c r="M78" s="9"/>
      <c r="N78" s="27">
        <v>76</v>
      </c>
    </row>
    <row r="79" spans="1:14">
      <c r="A79" s="27">
        <v>77</v>
      </c>
      <c r="B79" s="8"/>
      <c r="C79" s="9"/>
      <c r="D79" s="8"/>
      <c r="E79" s="6">
        <v>1</v>
      </c>
      <c r="F79" s="9"/>
      <c r="G79" s="8"/>
      <c r="H79" s="7"/>
      <c r="I79" s="9"/>
      <c r="J79" s="8"/>
      <c r="K79" s="9"/>
      <c r="L79" s="13"/>
      <c r="M79" s="9"/>
      <c r="N79" s="27">
        <v>77</v>
      </c>
    </row>
    <row r="80" spans="1:14">
      <c r="A80" s="27">
        <v>78</v>
      </c>
      <c r="B80" s="8"/>
      <c r="C80" s="9"/>
      <c r="D80" s="8"/>
      <c r="E80" s="6">
        <v>1</v>
      </c>
      <c r="F80" s="9"/>
      <c r="G80" s="8"/>
      <c r="H80" s="7"/>
      <c r="I80" s="9"/>
      <c r="J80" s="8"/>
      <c r="K80" s="9"/>
      <c r="L80" s="13"/>
      <c r="M80" s="9"/>
      <c r="N80" s="27">
        <v>78</v>
      </c>
    </row>
    <row r="81" spans="1:14">
      <c r="A81" s="27">
        <v>79</v>
      </c>
      <c r="B81" s="8"/>
      <c r="C81" s="9"/>
      <c r="D81" s="8"/>
      <c r="E81" s="6">
        <v>1</v>
      </c>
      <c r="F81" s="9"/>
      <c r="G81" s="8"/>
      <c r="H81" s="7"/>
      <c r="I81" s="9"/>
      <c r="J81" s="8"/>
      <c r="K81" s="9"/>
      <c r="L81" s="13"/>
      <c r="M81" s="9"/>
      <c r="N81" s="27">
        <v>79</v>
      </c>
    </row>
    <row r="82" spans="1:14">
      <c r="A82" s="27">
        <v>80</v>
      </c>
      <c r="B82" s="8"/>
      <c r="C82" s="9"/>
      <c r="D82" s="8"/>
      <c r="E82" s="6">
        <v>1</v>
      </c>
      <c r="F82" s="9"/>
      <c r="G82" s="8"/>
      <c r="H82" s="7"/>
      <c r="I82" s="9"/>
      <c r="J82" s="8"/>
      <c r="K82" s="9"/>
      <c r="L82" s="13"/>
      <c r="M82" s="9"/>
      <c r="N82" s="27">
        <v>80</v>
      </c>
    </row>
    <row r="83" spans="1:14">
      <c r="A83" s="27">
        <v>81</v>
      </c>
      <c r="B83" s="8"/>
      <c r="C83" s="9"/>
      <c r="D83" s="8"/>
      <c r="E83" s="6">
        <v>1</v>
      </c>
      <c r="F83" s="9"/>
      <c r="G83" s="8"/>
      <c r="H83" s="7"/>
      <c r="I83" s="9"/>
      <c r="J83" s="8"/>
      <c r="K83" s="9"/>
      <c r="L83" s="13"/>
      <c r="M83" s="9"/>
      <c r="N83" s="27">
        <v>81</v>
      </c>
    </row>
    <row r="84" spans="1:14">
      <c r="A84" s="27">
        <v>82</v>
      </c>
      <c r="B84" s="8"/>
      <c r="C84" s="9"/>
      <c r="D84" s="8"/>
      <c r="E84" s="6">
        <v>1</v>
      </c>
      <c r="F84" s="9"/>
      <c r="G84" s="8"/>
      <c r="H84" s="7"/>
      <c r="I84" s="9"/>
      <c r="J84" s="8"/>
      <c r="K84" s="9"/>
      <c r="L84" s="13"/>
      <c r="M84" s="9"/>
      <c r="N84" s="27">
        <v>82</v>
      </c>
    </row>
    <row r="85" spans="1:14">
      <c r="A85" s="27">
        <v>83</v>
      </c>
      <c r="B85" s="8"/>
      <c r="C85" s="9"/>
      <c r="D85" s="8"/>
      <c r="E85" s="6">
        <v>1</v>
      </c>
      <c r="F85" s="9"/>
      <c r="G85" s="8"/>
      <c r="H85" s="7"/>
      <c r="I85" s="9"/>
      <c r="J85" s="8"/>
      <c r="K85" s="9"/>
      <c r="L85" s="13"/>
      <c r="M85" s="9"/>
      <c r="N85" s="27">
        <v>83</v>
      </c>
    </row>
    <row r="86" spans="1:14">
      <c r="A86" s="27">
        <v>84</v>
      </c>
      <c r="B86" s="8"/>
      <c r="C86" s="9"/>
      <c r="D86" s="8"/>
      <c r="E86" s="6">
        <v>1</v>
      </c>
      <c r="F86" s="9"/>
      <c r="G86" s="8"/>
      <c r="H86" s="7"/>
      <c r="I86" s="9"/>
      <c r="J86" s="8"/>
      <c r="K86" s="9"/>
      <c r="L86" s="13"/>
      <c r="M86" s="9"/>
      <c r="N86" s="27">
        <v>84</v>
      </c>
    </row>
    <row r="87" spans="1:14">
      <c r="A87" s="27">
        <v>85</v>
      </c>
      <c r="B87" s="8"/>
      <c r="C87" s="9"/>
      <c r="D87" s="8"/>
      <c r="E87" s="6">
        <v>1</v>
      </c>
      <c r="F87" s="9"/>
      <c r="G87" s="8"/>
      <c r="H87" s="7"/>
      <c r="I87" s="9"/>
      <c r="J87" s="8"/>
      <c r="K87" s="9"/>
      <c r="L87" s="13"/>
      <c r="M87" s="9"/>
      <c r="N87" s="27">
        <v>85</v>
      </c>
    </row>
    <row r="88" spans="1:14">
      <c r="A88" s="27">
        <v>86</v>
      </c>
      <c r="B88" s="8"/>
      <c r="C88" s="9"/>
      <c r="D88" s="8"/>
      <c r="E88" s="6">
        <v>1</v>
      </c>
      <c r="F88" s="9"/>
      <c r="G88" s="8"/>
      <c r="H88" s="7"/>
      <c r="I88" s="9"/>
      <c r="J88" s="8"/>
      <c r="K88" s="9"/>
      <c r="L88" s="13"/>
      <c r="M88" s="9"/>
      <c r="N88" s="27">
        <v>86</v>
      </c>
    </row>
    <row r="89" spans="1:14">
      <c r="A89" s="27">
        <v>87</v>
      </c>
      <c r="B89" s="8"/>
      <c r="C89" s="9"/>
      <c r="D89" s="8"/>
      <c r="E89" s="6">
        <v>1</v>
      </c>
      <c r="F89" s="9"/>
      <c r="G89" s="8"/>
      <c r="H89" s="7"/>
      <c r="I89" s="9"/>
      <c r="J89" s="8"/>
      <c r="K89" s="9"/>
      <c r="L89" s="13"/>
      <c r="M89" s="9"/>
      <c r="N89" s="27">
        <v>87</v>
      </c>
    </row>
    <row r="90" spans="1:14">
      <c r="A90" s="27">
        <v>88</v>
      </c>
      <c r="B90" s="8"/>
      <c r="C90" s="9"/>
      <c r="D90" s="8"/>
      <c r="E90" s="6">
        <v>1</v>
      </c>
      <c r="F90" s="9"/>
      <c r="G90" s="8"/>
      <c r="H90" s="7"/>
      <c r="I90" s="9"/>
      <c r="J90" s="8"/>
      <c r="K90" s="9"/>
      <c r="L90" s="13"/>
      <c r="M90" s="9"/>
      <c r="N90" s="27">
        <v>88</v>
      </c>
    </row>
    <row r="91" spans="1:14">
      <c r="A91" s="27">
        <v>89</v>
      </c>
      <c r="B91" s="8"/>
      <c r="C91" s="9"/>
      <c r="D91" s="8"/>
      <c r="E91" s="6">
        <v>1</v>
      </c>
      <c r="F91" s="9"/>
      <c r="G91" s="8"/>
      <c r="H91" s="7"/>
      <c r="I91" s="9"/>
      <c r="J91" s="8"/>
      <c r="K91" s="9"/>
      <c r="L91" s="13"/>
      <c r="M91" s="9"/>
      <c r="N91" s="27">
        <v>89</v>
      </c>
    </row>
    <row r="92" spans="1:14">
      <c r="A92" s="27">
        <v>90</v>
      </c>
      <c r="B92" s="8"/>
      <c r="C92" s="9"/>
      <c r="D92" s="8"/>
      <c r="E92" s="6">
        <v>1</v>
      </c>
      <c r="F92" s="9"/>
      <c r="G92" s="8"/>
      <c r="H92" s="7"/>
      <c r="I92" s="9"/>
      <c r="J92" s="8"/>
      <c r="K92" s="9"/>
      <c r="L92" s="13"/>
      <c r="M92" s="9"/>
      <c r="N92" s="27">
        <v>90</v>
      </c>
    </row>
    <row r="93" spans="1:14">
      <c r="A93" s="27">
        <v>91</v>
      </c>
      <c r="B93" s="8"/>
      <c r="C93" s="9"/>
      <c r="D93" s="8"/>
      <c r="E93" s="6">
        <v>1</v>
      </c>
      <c r="F93" s="9"/>
      <c r="G93" s="8"/>
      <c r="H93" s="7"/>
      <c r="I93" s="9"/>
      <c r="J93" s="8"/>
      <c r="K93" s="9"/>
      <c r="L93" s="13"/>
      <c r="M93" s="9"/>
      <c r="N93" s="27">
        <v>91</v>
      </c>
    </row>
    <row r="94" spans="1:14">
      <c r="A94" s="27">
        <v>92</v>
      </c>
      <c r="B94" s="8"/>
      <c r="C94" s="9"/>
      <c r="D94" s="8"/>
      <c r="E94" s="6">
        <v>1</v>
      </c>
      <c r="F94" s="9"/>
      <c r="G94" s="8"/>
      <c r="H94" s="7"/>
      <c r="I94" s="9"/>
      <c r="J94" s="8"/>
      <c r="K94" s="9"/>
      <c r="L94" s="13"/>
      <c r="M94" s="9"/>
      <c r="N94" s="27">
        <v>92</v>
      </c>
    </row>
    <row r="95" spans="1:14">
      <c r="A95" s="27">
        <v>93</v>
      </c>
      <c r="B95" s="8"/>
      <c r="C95" s="9"/>
      <c r="D95" s="8"/>
      <c r="E95" s="6">
        <v>1</v>
      </c>
      <c r="F95" s="9"/>
      <c r="G95" s="8"/>
      <c r="H95" s="7"/>
      <c r="I95" s="9"/>
      <c r="J95" s="8"/>
      <c r="K95" s="9"/>
      <c r="L95" s="13"/>
      <c r="M95" s="9"/>
      <c r="N95" s="27">
        <v>93</v>
      </c>
    </row>
    <row r="96" spans="1:14">
      <c r="A96" s="27">
        <v>94</v>
      </c>
      <c r="B96" s="8"/>
      <c r="C96" s="9"/>
      <c r="D96" s="8"/>
      <c r="E96" s="6">
        <v>1</v>
      </c>
      <c r="F96" s="9"/>
      <c r="G96" s="8"/>
      <c r="H96" s="7"/>
      <c r="I96" s="9"/>
      <c r="J96" s="8"/>
      <c r="K96" s="9"/>
      <c r="L96" s="13"/>
      <c r="M96" s="9"/>
      <c r="N96" s="27">
        <v>94</v>
      </c>
    </row>
    <row r="97" spans="1:14">
      <c r="A97" s="27">
        <v>95</v>
      </c>
      <c r="B97" s="8"/>
      <c r="C97" s="9"/>
      <c r="D97" s="8"/>
      <c r="E97" s="6">
        <v>1</v>
      </c>
      <c r="F97" s="9"/>
      <c r="G97" s="8"/>
      <c r="H97" s="7"/>
      <c r="I97" s="9"/>
      <c r="J97" s="8"/>
      <c r="K97" s="9"/>
      <c r="L97" s="13"/>
      <c r="M97" s="9"/>
      <c r="N97" s="27">
        <v>95</v>
      </c>
    </row>
    <row r="98" spans="1:14">
      <c r="A98" s="27">
        <v>96</v>
      </c>
      <c r="B98" s="8"/>
      <c r="C98" s="9"/>
      <c r="D98" s="8"/>
      <c r="E98" s="6">
        <v>1</v>
      </c>
      <c r="F98" s="9"/>
      <c r="G98" s="8"/>
      <c r="H98" s="7"/>
      <c r="I98" s="9"/>
      <c r="J98" s="8"/>
      <c r="K98" s="9"/>
      <c r="L98" s="13"/>
      <c r="M98" s="9"/>
      <c r="N98" s="27">
        <v>96</v>
      </c>
    </row>
    <row r="99" spans="1:14">
      <c r="A99" s="27">
        <v>97</v>
      </c>
      <c r="B99" s="8"/>
      <c r="C99" s="9"/>
      <c r="D99" s="8"/>
      <c r="E99" s="6">
        <v>1</v>
      </c>
      <c r="F99" s="9"/>
      <c r="G99" s="8"/>
      <c r="H99" s="7"/>
      <c r="I99" s="9"/>
      <c r="J99" s="8"/>
      <c r="K99" s="9"/>
      <c r="L99" s="13"/>
      <c r="M99" s="9"/>
      <c r="N99" s="27">
        <v>97</v>
      </c>
    </row>
    <row r="100" spans="1:14">
      <c r="A100" s="27">
        <v>98</v>
      </c>
      <c r="B100" s="8"/>
      <c r="C100" s="9"/>
      <c r="D100" s="8"/>
      <c r="E100" s="6">
        <v>1</v>
      </c>
      <c r="F100" s="9"/>
      <c r="G100" s="8"/>
      <c r="H100" s="7"/>
      <c r="I100" s="9"/>
      <c r="J100" s="8"/>
      <c r="K100" s="9"/>
      <c r="L100" s="13"/>
      <c r="M100" s="9"/>
      <c r="N100" s="27">
        <v>98</v>
      </c>
    </row>
    <row r="101" spans="1:14">
      <c r="A101" s="27">
        <v>99</v>
      </c>
      <c r="B101" s="8"/>
      <c r="C101" s="9"/>
      <c r="D101" s="8"/>
      <c r="E101" s="6">
        <v>1</v>
      </c>
      <c r="F101" s="9"/>
      <c r="G101" s="8"/>
      <c r="H101" s="7"/>
      <c r="I101" s="9"/>
      <c r="J101" s="8"/>
      <c r="K101" s="9"/>
      <c r="L101" s="13"/>
      <c r="M101" s="9"/>
      <c r="N101" s="27">
        <v>99</v>
      </c>
    </row>
    <row r="102" spans="1:14" ht="14" thickBot="1">
      <c r="A102" s="28">
        <v>100</v>
      </c>
      <c r="B102" s="10"/>
      <c r="C102" s="12"/>
      <c r="D102" s="10"/>
      <c r="E102" s="20">
        <v>1</v>
      </c>
      <c r="F102" s="12"/>
      <c r="G102" s="10"/>
      <c r="H102" s="11"/>
      <c r="I102" s="12"/>
      <c r="J102" s="10"/>
      <c r="K102" s="12"/>
      <c r="L102" s="14"/>
      <c r="M102" s="12"/>
      <c r="N102" s="28">
        <v>100</v>
      </c>
    </row>
  </sheetData>
  <mergeCells count="7">
    <mergeCell ref="N1:N2"/>
    <mergeCell ref="A1:A2"/>
    <mergeCell ref="G1:I1"/>
    <mergeCell ref="J1:K1"/>
    <mergeCell ref="L1:M1"/>
    <mergeCell ref="D1:F1"/>
    <mergeCell ref="B1:C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A20F-A3EB-47DB-B247-A6399BBDB6C1}">
  <sheetPr>
    <pageSetUpPr fitToPage="1"/>
  </sheetPr>
  <dimension ref="A1:M177"/>
  <sheetViews>
    <sheetView zoomScale="140" zoomScaleNormal="100" workbookViewId="0">
      <selection activeCell="D16" sqref="D16:E17"/>
    </sheetView>
  </sheetViews>
  <sheetFormatPr baseColWidth="10" defaultColWidth="10.83203125" defaultRowHeight="13"/>
  <cols>
    <col min="1" max="2" width="10.83203125" style="1"/>
    <col min="3" max="3" width="7.5" style="1" customWidth="1"/>
    <col min="4" max="4" width="8.33203125" style="1" customWidth="1"/>
    <col min="5" max="6" width="10.83203125" style="1"/>
    <col min="7" max="7" width="3.6640625" style="1" customWidth="1"/>
    <col min="8" max="8" width="7.5" style="1" customWidth="1"/>
    <col min="9" max="9" width="10" style="1" customWidth="1"/>
    <col min="10" max="10" width="13.5" style="1" customWidth="1"/>
    <col min="11" max="16384" width="10.83203125" style="1"/>
  </cols>
  <sheetData>
    <row r="1" spans="1:13" ht="14" thickBot="1">
      <c r="A1" s="29" t="s">
        <v>6</v>
      </c>
      <c r="B1" s="30"/>
      <c r="C1" s="123" t="s">
        <v>5</v>
      </c>
      <c r="D1" s="123"/>
      <c r="E1" s="124" t="str">
        <f>IFERROR(VLOOKUP(B1,'Kanban-Übersicht'!B3:M102,2,FALSE),"")</f>
        <v/>
      </c>
      <c r="F1" s="124"/>
      <c r="G1" s="124"/>
      <c r="H1" s="124"/>
      <c r="I1" s="31" t="s">
        <v>7</v>
      </c>
      <c r="J1" s="125" t="str">
        <f>IFERROR(VLOOKUP(B1,'Kanban-Übersicht'!B3:N102,13,FALSE),"")</f>
        <v/>
      </c>
    </row>
    <row r="2" spans="1:13" ht="4" customHeight="1" thickBot="1"/>
    <row r="3" spans="1:13" ht="17" thickBot="1">
      <c r="A3" s="71" t="s">
        <v>1</v>
      </c>
      <c r="B3" s="72"/>
      <c r="C3" s="72"/>
      <c r="D3" s="72"/>
      <c r="E3" s="72"/>
      <c r="F3" s="72"/>
      <c r="G3" s="72"/>
      <c r="H3" s="72"/>
      <c r="I3" s="72"/>
      <c r="J3" s="73"/>
    </row>
    <row r="4" spans="1:13">
      <c r="A4" s="40" t="s">
        <v>8</v>
      </c>
      <c r="B4" s="42"/>
      <c r="C4" s="42"/>
      <c r="D4" s="42"/>
      <c r="E4" s="40" t="s">
        <v>9</v>
      </c>
      <c r="F4" s="41"/>
      <c r="G4" s="3"/>
      <c r="H4" s="5" t="s">
        <v>10</v>
      </c>
      <c r="I4" s="37"/>
      <c r="J4" s="39"/>
    </row>
    <row r="5" spans="1:13" ht="10.25" customHeight="1">
      <c r="A5" s="107">
        <f>B1</f>
        <v>0</v>
      </c>
      <c r="B5" s="108"/>
      <c r="C5" s="108"/>
      <c r="D5" s="108"/>
      <c r="E5" s="103" t="str">
        <f>IFERROR(VLOOKUP(B1,'Kanban-Übersicht'!B3:M102,3,FALSE),"")</f>
        <v/>
      </c>
      <c r="F5" s="104"/>
      <c r="G5" s="100">
        <v>1</v>
      </c>
      <c r="H5" s="112" t="str">
        <f>IFERROR(VLOOKUP(B1,'Kanban-Übersicht'!B3:M102,5,FALSE),"")</f>
        <v/>
      </c>
      <c r="I5" s="43"/>
      <c r="J5" s="45"/>
      <c r="K5"/>
    </row>
    <row r="6" spans="1:13" ht="10.25" customHeight="1">
      <c r="A6" s="103"/>
      <c r="B6" s="108"/>
      <c r="C6" s="108"/>
      <c r="D6" s="108"/>
      <c r="E6" s="103"/>
      <c r="F6" s="104"/>
      <c r="G6" s="101"/>
      <c r="H6" s="110"/>
      <c r="I6" s="43"/>
      <c r="J6" s="45"/>
    </row>
    <row r="7" spans="1:13" ht="10.25" customHeight="1" thickBot="1">
      <c r="A7" s="105"/>
      <c r="B7" s="109"/>
      <c r="C7" s="109"/>
      <c r="D7" s="109"/>
      <c r="E7" s="105"/>
      <c r="F7" s="106"/>
      <c r="G7" s="102"/>
      <c r="H7" s="111"/>
      <c r="I7" s="46"/>
      <c r="J7" s="48"/>
    </row>
    <row r="8" spans="1:13">
      <c r="A8" s="40" t="s">
        <v>11</v>
      </c>
      <c r="B8" s="42"/>
      <c r="C8" s="42"/>
      <c r="D8" s="41"/>
      <c r="E8" s="37" t="s">
        <v>12</v>
      </c>
      <c r="F8" s="38"/>
      <c r="G8" s="38"/>
      <c r="H8" s="39"/>
      <c r="I8" s="4" t="s">
        <v>13</v>
      </c>
      <c r="J8" s="4" t="s">
        <v>14</v>
      </c>
      <c r="L8" s="2"/>
      <c r="M8" s="2"/>
    </row>
    <row r="9" spans="1:13" ht="10.25" customHeight="1">
      <c r="A9" s="103" t="str">
        <f>IFERROR(VLOOKUP(B1,'Kanban-Übersicht'!B3:M102,2,FALSE),"")</f>
        <v/>
      </c>
      <c r="B9" s="108"/>
      <c r="C9" s="108"/>
      <c r="D9" s="104"/>
      <c r="E9" s="113" t="str">
        <f>IFERROR(VLOOKUP(B1,'Kanban-Übersicht'!B3:M102,6,FALSE),"")</f>
        <v/>
      </c>
      <c r="F9" s="114"/>
      <c r="G9" s="114"/>
      <c r="H9" s="115"/>
      <c r="I9" s="103" t="str">
        <f>IFERROR(VLOOKUP(B1,'Kanban-Übersicht'!B3:M102,7,FALSE),"")</f>
        <v/>
      </c>
      <c r="J9" s="110" t="str">
        <f>IFERROR(VLOOKUP(B1,'Kanban-Übersicht'!B3:M102,8,FALSE),"")</f>
        <v/>
      </c>
    </row>
    <row r="10" spans="1:13" ht="10.25" customHeight="1">
      <c r="A10" s="103"/>
      <c r="B10" s="108"/>
      <c r="C10" s="108"/>
      <c r="D10" s="104"/>
      <c r="E10" s="113"/>
      <c r="F10" s="114"/>
      <c r="G10" s="114"/>
      <c r="H10" s="115"/>
      <c r="I10" s="103"/>
      <c r="J10" s="110"/>
    </row>
    <row r="11" spans="1:13" ht="10.25" customHeight="1" thickBot="1">
      <c r="A11" s="105"/>
      <c r="B11" s="109"/>
      <c r="C11" s="109"/>
      <c r="D11" s="106"/>
      <c r="E11" s="116"/>
      <c r="F11" s="117"/>
      <c r="G11" s="117"/>
      <c r="H11" s="118"/>
      <c r="I11" s="105"/>
      <c r="J11" s="111"/>
    </row>
    <row r="12" spans="1:13">
      <c r="A12" s="37" t="s">
        <v>0</v>
      </c>
      <c r="B12" s="38"/>
      <c r="C12" s="39"/>
      <c r="D12" s="40" t="s">
        <v>15</v>
      </c>
      <c r="E12" s="41"/>
      <c r="F12" s="40" t="s">
        <v>16</v>
      </c>
      <c r="G12" s="42"/>
      <c r="H12" s="42"/>
      <c r="I12" s="42"/>
      <c r="J12" s="41"/>
    </row>
    <row r="13" spans="1:13" ht="17" customHeight="1">
      <c r="A13" s="43"/>
      <c r="B13" s="44"/>
      <c r="C13" s="45"/>
      <c r="D13" s="90" t="str">
        <f>IFERROR(VLOOKUP(B1,'Kanban-Übersicht'!B3:M102,9,FALSE),"")</f>
        <v/>
      </c>
      <c r="E13" s="91"/>
      <c r="F13" s="94" t="str">
        <f>IFERROR(VLOOKUP(B1,'Kanban-Übersicht'!B3:M102,10,FALSE),"")</f>
        <v/>
      </c>
      <c r="G13" s="95"/>
      <c r="H13" s="95"/>
      <c r="I13" s="95"/>
      <c r="J13" s="96"/>
    </row>
    <row r="14" spans="1:13" ht="17" customHeight="1" thickBot="1">
      <c r="A14" s="43"/>
      <c r="B14" s="44"/>
      <c r="C14" s="45"/>
      <c r="D14" s="92"/>
      <c r="E14" s="93"/>
      <c r="F14" s="97"/>
      <c r="G14" s="98"/>
      <c r="H14" s="98"/>
      <c r="I14" s="98"/>
      <c r="J14" s="99"/>
    </row>
    <row r="15" spans="1:13">
      <c r="A15" s="43"/>
      <c r="B15" s="44"/>
      <c r="C15" s="45"/>
      <c r="D15" s="40" t="s">
        <v>17</v>
      </c>
      <c r="E15" s="41"/>
      <c r="F15" s="40" t="s">
        <v>18</v>
      </c>
      <c r="G15" s="42"/>
      <c r="H15" s="42"/>
      <c r="I15" s="42"/>
      <c r="J15" s="41"/>
    </row>
    <row r="16" spans="1:13" ht="17" customHeight="1">
      <c r="A16" s="43"/>
      <c r="B16" s="44"/>
      <c r="C16" s="45"/>
      <c r="D16" s="90" t="str">
        <f>IFERROR(VLOOKUP(B1,'Kanban-Übersicht'!B3:M102,11,FALSE),"")</f>
        <v/>
      </c>
      <c r="E16" s="91"/>
      <c r="F16" s="84" t="str">
        <f>IFERROR(VLOOKUP(B1,'Kanban-Übersicht'!B3:M102,12,FALSE),"")</f>
        <v/>
      </c>
      <c r="G16" s="85"/>
      <c r="H16" s="85"/>
      <c r="I16" s="85"/>
      <c r="J16" s="86"/>
    </row>
    <row r="17" spans="1:13" ht="17" customHeight="1" thickBot="1">
      <c r="A17" s="46"/>
      <c r="B17" s="47"/>
      <c r="C17" s="48"/>
      <c r="D17" s="92"/>
      <c r="E17" s="93"/>
      <c r="F17" s="87"/>
      <c r="G17" s="88"/>
      <c r="H17" s="88"/>
      <c r="I17" s="88"/>
      <c r="J17" s="89"/>
    </row>
    <row r="18" spans="1:13" ht="3" customHeight="1" thickBot="1"/>
    <row r="19" spans="1:13" ht="17" thickBot="1">
      <c r="A19" s="71" t="str">
        <f>A3</f>
        <v>KANBAN / SIGNAL-CARD</v>
      </c>
      <c r="B19" s="72"/>
      <c r="C19" s="72"/>
      <c r="D19" s="72"/>
      <c r="E19" s="72"/>
      <c r="F19" s="72"/>
      <c r="G19" s="72"/>
      <c r="H19" s="72"/>
      <c r="I19" s="72"/>
      <c r="J19" s="73"/>
    </row>
    <row r="20" spans="1:13">
      <c r="A20" s="40" t="str">
        <f>A4</f>
        <v>Artikel-Nr.</v>
      </c>
      <c r="B20" s="42"/>
      <c r="C20" s="42"/>
      <c r="D20" s="42"/>
      <c r="E20" s="40" t="str">
        <f>E4</f>
        <v>Karten-ID/Nr.:</v>
      </c>
      <c r="F20" s="41"/>
      <c r="G20" s="37" t="str">
        <f>H4</f>
        <v># Karten</v>
      </c>
      <c r="H20" s="39"/>
      <c r="I20" s="37"/>
      <c r="J20" s="39"/>
    </row>
    <row r="21" spans="1:13" ht="10.25" customHeight="1">
      <c r="A21" s="119">
        <f>A5</f>
        <v>0</v>
      </c>
      <c r="B21" s="120"/>
      <c r="C21" s="120"/>
      <c r="D21" s="120"/>
      <c r="E21" s="59" t="str">
        <f>E5</f>
        <v/>
      </c>
      <c r="F21" s="61"/>
      <c r="G21" s="59" t="str">
        <f>"1 / "&amp;H5</f>
        <v xml:space="preserve">1 / </v>
      </c>
      <c r="H21" s="61"/>
      <c r="I21" s="43"/>
      <c r="J21" s="45"/>
    </row>
    <row r="22" spans="1:13" ht="10.25" customHeight="1">
      <c r="A22" s="119"/>
      <c r="B22" s="120"/>
      <c r="C22" s="120"/>
      <c r="D22" s="120"/>
      <c r="E22" s="59"/>
      <c r="F22" s="61"/>
      <c r="G22" s="59"/>
      <c r="H22" s="61"/>
      <c r="I22" s="43"/>
      <c r="J22" s="45"/>
    </row>
    <row r="23" spans="1:13" ht="10.25" customHeight="1" thickBot="1">
      <c r="A23" s="121"/>
      <c r="B23" s="122"/>
      <c r="C23" s="122"/>
      <c r="D23" s="122"/>
      <c r="E23" s="62"/>
      <c r="F23" s="64"/>
      <c r="G23" s="62"/>
      <c r="H23" s="64"/>
      <c r="I23" s="46"/>
      <c r="J23" s="48"/>
    </row>
    <row r="24" spans="1:13">
      <c r="A24" s="40" t="str">
        <f>A8</f>
        <v>Artikel-Beschreibung</v>
      </c>
      <c r="B24" s="42"/>
      <c r="C24" s="42"/>
      <c r="D24" s="41"/>
      <c r="E24" s="37" t="str">
        <f>E8</f>
        <v>Ladungsträger</v>
      </c>
      <c r="F24" s="38"/>
      <c r="G24" s="38"/>
      <c r="H24" s="39"/>
      <c r="I24" s="4" t="str">
        <f>I8</f>
        <v>Menge</v>
      </c>
      <c r="J24" s="4" t="str">
        <f>J8</f>
        <v>Einheit</v>
      </c>
      <c r="L24" s="2"/>
      <c r="M24" s="2"/>
    </row>
    <row r="25" spans="1:13" ht="10.25" customHeight="1">
      <c r="A25" s="59" t="str">
        <f>A9</f>
        <v/>
      </c>
      <c r="B25" s="60"/>
      <c r="C25" s="60"/>
      <c r="D25" s="61"/>
      <c r="E25" s="59" t="str">
        <f>E9</f>
        <v/>
      </c>
      <c r="F25" s="60"/>
      <c r="G25" s="60"/>
      <c r="H25" s="61"/>
      <c r="I25" s="59" t="str">
        <f>I9</f>
        <v/>
      </c>
      <c r="J25" s="78" t="str">
        <f>J9</f>
        <v/>
      </c>
    </row>
    <row r="26" spans="1:13" ht="10.25" customHeight="1">
      <c r="A26" s="59"/>
      <c r="B26" s="60"/>
      <c r="C26" s="60"/>
      <c r="D26" s="61"/>
      <c r="E26" s="59"/>
      <c r="F26" s="60"/>
      <c r="G26" s="60"/>
      <c r="H26" s="61"/>
      <c r="I26" s="59"/>
      <c r="J26" s="78"/>
    </row>
    <row r="27" spans="1:13" ht="10.25" customHeight="1" thickBot="1">
      <c r="A27" s="62"/>
      <c r="B27" s="63"/>
      <c r="C27" s="63"/>
      <c r="D27" s="64"/>
      <c r="E27" s="62"/>
      <c r="F27" s="63"/>
      <c r="G27" s="63"/>
      <c r="H27" s="64"/>
      <c r="I27" s="62"/>
      <c r="J27" s="79"/>
    </row>
    <row r="28" spans="1:13">
      <c r="A28" s="37" t="s">
        <v>0</v>
      </c>
      <c r="B28" s="38"/>
      <c r="C28" s="39"/>
      <c r="D28" s="40" t="str">
        <f>D12</f>
        <v>Koordinate Quelle:</v>
      </c>
      <c r="E28" s="41"/>
      <c r="F28" s="40" t="str">
        <f>F12</f>
        <v>Quelle (Lieferant):</v>
      </c>
      <c r="G28" s="42"/>
      <c r="H28" s="42"/>
      <c r="I28" s="42"/>
      <c r="J28" s="41"/>
    </row>
    <row r="29" spans="1:13" ht="17" customHeight="1">
      <c r="A29" s="43"/>
      <c r="B29" s="44"/>
      <c r="C29" s="45"/>
      <c r="D29" s="49" t="str">
        <f>D13</f>
        <v/>
      </c>
      <c r="E29" s="50"/>
      <c r="F29" s="53" t="str">
        <f>F13</f>
        <v/>
      </c>
      <c r="G29" s="54"/>
      <c r="H29" s="54"/>
      <c r="I29" s="54"/>
      <c r="J29" s="55"/>
    </row>
    <row r="30" spans="1:13" ht="17" customHeight="1" thickBot="1">
      <c r="A30" s="43"/>
      <c r="B30" s="44"/>
      <c r="C30" s="45"/>
      <c r="D30" s="51"/>
      <c r="E30" s="52"/>
      <c r="F30" s="56"/>
      <c r="G30" s="57"/>
      <c r="H30" s="57"/>
      <c r="I30" s="57"/>
      <c r="J30" s="58"/>
    </row>
    <row r="31" spans="1:13">
      <c r="A31" s="43"/>
      <c r="B31" s="44"/>
      <c r="C31" s="45"/>
      <c r="D31" s="40" t="str">
        <f>D15</f>
        <v>Koordinate Senke:</v>
      </c>
      <c r="E31" s="41"/>
      <c r="F31" s="40" t="str">
        <f>F15</f>
        <v>Senke (Kunde):</v>
      </c>
      <c r="G31" s="42"/>
      <c r="H31" s="42"/>
      <c r="I31" s="42"/>
      <c r="J31" s="41"/>
    </row>
    <row r="32" spans="1:13" ht="17" customHeight="1">
      <c r="A32" s="43"/>
      <c r="B32" s="44"/>
      <c r="C32" s="45"/>
      <c r="D32" s="49" t="str">
        <f>D16</f>
        <v/>
      </c>
      <c r="E32" s="50"/>
      <c r="F32" s="53" t="str">
        <f>F16</f>
        <v/>
      </c>
      <c r="G32" s="54"/>
      <c r="H32" s="54"/>
      <c r="I32" s="54"/>
      <c r="J32" s="55"/>
    </row>
    <row r="33" spans="1:13" ht="17" customHeight="1" thickBot="1">
      <c r="A33" s="46"/>
      <c r="B33" s="47"/>
      <c r="C33" s="48"/>
      <c r="D33" s="51"/>
      <c r="E33" s="52"/>
      <c r="F33" s="56"/>
      <c r="G33" s="57"/>
      <c r="H33" s="57"/>
      <c r="I33" s="57"/>
      <c r="J33" s="58"/>
    </row>
    <row r="34" spans="1:13" ht="3" customHeight="1" thickBot="1"/>
    <row r="35" spans="1:13" ht="17" thickBot="1">
      <c r="A35" s="71" t="str">
        <f>A3</f>
        <v>KANBAN / SIGNAL-CARD</v>
      </c>
      <c r="B35" s="72"/>
      <c r="C35" s="72"/>
      <c r="D35" s="72"/>
      <c r="E35" s="72"/>
      <c r="F35" s="72"/>
      <c r="G35" s="72"/>
      <c r="H35" s="72"/>
      <c r="I35" s="72"/>
      <c r="J35" s="73"/>
    </row>
    <row r="36" spans="1:13">
      <c r="A36" s="40" t="str">
        <f>A20</f>
        <v>Artikel-Nr.</v>
      </c>
      <c r="B36" s="42"/>
      <c r="C36" s="42"/>
      <c r="D36" s="42"/>
      <c r="E36" s="40" t="str">
        <f>E20</f>
        <v>Karten-ID/Nr.:</v>
      </c>
      <c r="F36" s="41"/>
      <c r="G36" s="37" t="str">
        <f>G20</f>
        <v># Karten</v>
      </c>
      <c r="H36" s="39"/>
      <c r="I36" s="37"/>
      <c r="J36" s="39"/>
    </row>
    <row r="37" spans="1:13" ht="10.25" customHeight="1">
      <c r="A37" s="74">
        <f>A21</f>
        <v>0</v>
      </c>
      <c r="B37" s="75"/>
      <c r="C37" s="75"/>
      <c r="D37" s="75"/>
      <c r="E37" s="59" t="e">
        <f>E21+1</f>
        <v>#VALUE!</v>
      </c>
      <c r="F37" s="61"/>
      <c r="G37" s="80" t="str">
        <f>G5+1&amp;" / "&amp;H5</f>
        <v xml:space="preserve">2 / </v>
      </c>
      <c r="H37" s="81"/>
      <c r="I37" s="43"/>
      <c r="J37" s="45"/>
    </row>
    <row r="38" spans="1:13" ht="10.25" customHeight="1">
      <c r="A38" s="74"/>
      <c r="B38" s="75"/>
      <c r="C38" s="75"/>
      <c r="D38" s="75"/>
      <c r="E38" s="59"/>
      <c r="F38" s="61"/>
      <c r="G38" s="80"/>
      <c r="H38" s="81"/>
      <c r="I38" s="43"/>
      <c r="J38" s="45"/>
    </row>
    <row r="39" spans="1:13" ht="10.25" customHeight="1" thickBot="1">
      <c r="A39" s="76"/>
      <c r="B39" s="77"/>
      <c r="C39" s="77"/>
      <c r="D39" s="77"/>
      <c r="E39" s="62"/>
      <c r="F39" s="64"/>
      <c r="G39" s="82"/>
      <c r="H39" s="83"/>
      <c r="I39" s="46"/>
      <c r="J39" s="48"/>
    </row>
    <row r="40" spans="1:13">
      <c r="A40" s="40" t="str">
        <f>A24</f>
        <v>Artikel-Beschreibung</v>
      </c>
      <c r="B40" s="42"/>
      <c r="C40" s="42"/>
      <c r="D40" s="41"/>
      <c r="E40" s="37" t="str">
        <f>E24</f>
        <v>Ladungsträger</v>
      </c>
      <c r="F40" s="38"/>
      <c r="G40" s="38"/>
      <c r="H40" s="39"/>
      <c r="I40" s="4" t="str">
        <f>I24</f>
        <v>Menge</v>
      </c>
      <c r="J40" s="4" t="str">
        <f>J24</f>
        <v>Einheit</v>
      </c>
      <c r="L40" s="2"/>
      <c r="M40" s="2"/>
    </row>
    <row r="41" spans="1:13" ht="10.25" customHeight="1">
      <c r="A41" s="59" t="str">
        <f>A25</f>
        <v/>
      </c>
      <c r="B41" s="60"/>
      <c r="C41" s="60"/>
      <c r="D41" s="61"/>
      <c r="E41" s="65" t="str">
        <f>E25</f>
        <v/>
      </c>
      <c r="F41" s="66"/>
      <c r="G41" s="66"/>
      <c r="H41" s="67"/>
      <c r="I41" s="59" t="str">
        <f>I9</f>
        <v/>
      </c>
      <c r="J41" s="78" t="str">
        <f>J9</f>
        <v/>
      </c>
    </row>
    <row r="42" spans="1:13" ht="10.25" customHeight="1">
      <c r="A42" s="59"/>
      <c r="B42" s="60"/>
      <c r="C42" s="60"/>
      <c r="D42" s="61"/>
      <c r="E42" s="65"/>
      <c r="F42" s="66"/>
      <c r="G42" s="66"/>
      <c r="H42" s="67"/>
      <c r="I42" s="59"/>
      <c r="J42" s="78"/>
    </row>
    <row r="43" spans="1:13" ht="10.25" customHeight="1" thickBot="1">
      <c r="A43" s="62"/>
      <c r="B43" s="63"/>
      <c r="C43" s="63"/>
      <c r="D43" s="64"/>
      <c r="E43" s="68"/>
      <c r="F43" s="69"/>
      <c r="G43" s="69"/>
      <c r="H43" s="70"/>
      <c r="I43" s="62"/>
      <c r="J43" s="79"/>
    </row>
    <row r="44" spans="1:13">
      <c r="A44" s="37" t="str">
        <f>A28</f>
        <v>QR-CODE</v>
      </c>
      <c r="B44" s="38"/>
      <c r="C44" s="39"/>
      <c r="D44" s="40" t="str">
        <f>D28</f>
        <v>Koordinate Quelle:</v>
      </c>
      <c r="E44" s="41"/>
      <c r="F44" s="40" t="str">
        <f>F28</f>
        <v>Quelle (Lieferant):</v>
      </c>
      <c r="G44" s="42"/>
      <c r="H44" s="42"/>
      <c r="I44" s="42"/>
      <c r="J44" s="41"/>
    </row>
    <row r="45" spans="1:13" ht="17" customHeight="1">
      <c r="A45" s="43"/>
      <c r="B45" s="44"/>
      <c r="C45" s="45"/>
      <c r="D45" s="49" t="str">
        <f>D13</f>
        <v/>
      </c>
      <c r="E45" s="50"/>
      <c r="F45" s="53" t="str">
        <f>F13</f>
        <v/>
      </c>
      <c r="G45" s="54"/>
      <c r="H45" s="54"/>
      <c r="I45" s="54"/>
      <c r="J45" s="55"/>
    </row>
    <row r="46" spans="1:13" ht="17" customHeight="1" thickBot="1">
      <c r="A46" s="43"/>
      <c r="B46" s="44"/>
      <c r="C46" s="45"/>
      <c r="D46" s="51"/>
      <c r="E46" s="52"/>
      <c r="F46" s="56"/>
      <c r="G46" s="57"/>
      <c r="H46" s="57"/>
      <c r="I46" s="57"/>
      <c r="J46" s="58"/>
    </row>
    <row r="47" spans="1:13">
      <c r="A47" s="43"/>
      <c r="B47" s="44"/>
      <c r="C47" s="45"/>
      <c r="D47" s="40" t="str">
        <f>D31</f>
        <v>Koordinate Senke:</v>
      </c>
      <c r="E47" s="41"/>
      <c r="F47" s="40" t="str">
        <f>F31</f>
        <v>Senke (Kunde):</v>
      </c>
      <c r="G47" s="42"/>
      <c r="H47" s="42"/>
      <c r="I47" s="42"/>
      <c r="J47" s="41"/>
    </row>
    <row r="48" spans="1:13" ht="17" customHeight="1">
      <c r="A48" s="43"/>
      <c r="B48" s="44"/>
      <c r="C48" s="45"/>
      <c r="D48" s="49" t="str">
        <f>D16</f>
        <v/>
      </c>
      <c r="E48" s="50"/>
      <c r="F48" s="53" t="str">
        <f>F16</f>
        <v/>
      </c>
      <c r="G48" s="54"/>
      <c r="H48" s="54"/>
      <c r="I48" s="54"/>
      <c r="J48" s="55"/>
    </row>
    <row r="49" spans="1:10" ht="17" customHeight="1" thickBot="1">
      <c r="A49" s="46"/>
      <c r="B49" s="47"/>
      <c r="C49" s="48"/>
      <c r="D49" s="51"/>
      <c r="E49" s="52"/>
      <c r="F49" s="56"/>
      <c r="G49" s="57"/>
      <c r="H49" s="57"/>
      <c r="I49" s="57"/>
      <c r="J49" s="58"/>
    </row>
    <row r="50" spans="1:10" ht="3" customHeight="1" thickBot="1"/>
    <row r="51" spans="1:10" ht="17" thickBot="1">
      <c r="A51" s="71" t="str">
        <f>A3</f>
        <v>KANBAN / SIGNAL-CARD</v>
      </c>
      <c r="B51" s="72"/>
      <c r="C51" s="72"/>
      <c r="D51" s="72"/>
      <c r="E51" s="72"/>
      <c r="F51" s="72"/>
      <c r="G51" s="72"/>
      <c r="H51" s="72"/>
      <c r="I51" s="72"/>
      <c r="J51" s="73"/>
    </row>
    <row r="52" spans="1:10">
      <c r="A52" s="40" t="str">
        <f>A36</f>
        <v>Artikel-Nr.</v>
      </c>
      <c r="B52" s="42"/>
      <c r="C52" s="42"/>
      <c r="D52" s="42"/>
      <c r="E52" s="40" t="str">
        <f>E36</f>
        <v>Karten-ID/Nr.:</v>
      </c>
      <c r="F52" s="41"/>
      <c r="G52" s="37" t="str">
        <f>G36</f>
        <v># Karten</v>
      </c>
      <c r="H52" s="39"/>
      <c r="I52" s="37"/>
      <c r="J52" s="39"/>
    </row>
    <row r="53" spans="1:10">
      <c r="A53" s="74">
        <f>A37</f>
        <v>0</v>
      </c>
      <c r="B53" s="75"/>
      <c r="C53" s="75"/>
      <c r="D53" s="75"/>
      <c r="E53" s="59" t="e">
        <f>E37+1</f>
        <v>#VALUE!</v>
      </c>
      <c r="F53" s="61"/>
      <c r="G53" s="59" t="str">
        <f>G5+2&amp;" / "&amp;H5</f>
        <v xml:space="preserve">3 / </v>
      </c>
      <c r="H53" s="61"/>
      <c r="I53" s="43"/>
      <c r="J53" s="45"/>
    </row>
    <row r="54" spans="1:10">
      <c r="A54" s="74"/>
      <c r="B54" s="75"/>
      <c r="C54" s="75"/>
      <c r="D54" s="75"/>
      <c r="E54" s="59"/>
      <c r="F54" s="61"/>
      <c r="G54" s="59"/>
      <c r="H54" s="61"/>
      <c r="I54" s="43"/>
      <c r="J54" s="45"/>
    </row>
    <row r="55" spans="1:10" ht="14" thickBot="1">
      <c r="A55" s="76"/>
      <c r="B55" s="77"/>
      <c r="C55" s="77"/>
      <c r="D55" s="77"/>
      <c r="E55" s="62"/>
      <c r="F55" s="64"/>
      <c r="G55" s="62"/>
      <c r="H55" s="64"/>
      <c r="I55" s="46"/>
      <c r="J55" s="48"/>
    </row>
    <row r="56" spans="1:10">
      <c r="A56" s="40" t="str">
        <f>A40</f>
        <v>Artikel-Beschreibung</v>
      </c>
      <c r="B56" s="42"/>
      <c r="C56" s="42"/>
      <c r="D56" s="41"/>
      <c r="E56" s="37" t="str">
        <f>E40</f>
        <v>Ladungsträger</v>
      </c>
      <c r="F56" s="38"/>
      <c r="G56" s="38"/>
      <c r="H56" s="39"/>
      <c r="I56" s="4" t="str">
        <f>I40</f>
        <v>Menge</v>
      </c>
      <c r="J56" s="4" t="str">
        <f>J40</f>
        <v>Einheit</v>
      </c>
    </row>
    <row r="57" spans="1:10">
      <c r="A57" s="59" t="str">
        <f>A41</f>
        <v/>
      </c>
      <c r="B57" s="60"/>
      <c r="C57" s="60"/>
      <c r="D57" s="61"/>
      <c r="E57" s="65" t="str">
        <f>E41</f>
        <v/>
      </c>
      <c r="F57" s="66"/>
      <c r="G57" s="66"/>
      <c r="H57" s="67"/>
      <c r="I57" s="59" t="str">
        <f>I25</f>
        <v/>
      </c>
      <c r="J57" s="78" t="str">
        <f>J25</f>
        <v/>
      </c>
    </row>
    <row r="58" spans="1:10">
      <c r="A58" s="59"/>
      <c r="B58" s="60"/>
      <c r="C58" s="60"/>
      <c r="D58" s="61"/>
      <c r="E58" s="65"/>
      <c r="F58" s="66"/>
      <c r="G58" s="66"/>
      <c r="H58" s="67"/>
      <c r="I58" s="59"/>
      <c r="J58" s="78"/>
    </row>
    <row r="59" spans="1:10" ht="14" thickBot="1">
      <c r="A59" s="62"/>
      <c r="B59" s="63"/>
      <c r="C59" s="63"/>
      <c r="D59" s="64"/>
      <c r="E59" s="68"/>
      <c r="F59" s="69"/>
      <c r="G59" s="69"/>
      <c r="H59" s="70"/>
      <c r="I59" s="62"/>
      <c r="J59" s="79"/>
    </row>
    <row r="60" spans="1:10">
      <c r="A60" s="37" t="str">
        <f>A44</f>
        <v>QR-CODE</v>
      </c>
      <c r="B60" s="38"/>
      <c r="C60" s="39"/>
      <c r="D60" s="40" t="str">
        <f>D44</f>
        <v>Koordinate Quelle:</v>
      </c>
      <c r="E60" s="41"/>
      <c r="F60" s="40" t="str">
        <f>F44</f>
        <v>Quelle (Lieferant):</v>
      </c>
      <c r="G60" s="42"/>
      <c r="H60" s="42"/>
      <c r="I60" s="42"/>
      <c r="J60" s="41"/>
    </row>
    <row r="61" spans="1:10">
      <c r="A61" s="43"/>
      <c r="B61" s="44"/>
      <c r="C61" s="45"/>
      <c r="D61" s="49" t="str">
        <f>D29</f>
        <v/>
      </c>
      <c r="E61" s="50"/>
      <c r="F61" s="53" t="str">
        <f>F29</f>
        <v/>
      </c>
      <c r="G61" s="54"/>
      <c r="H61" s="54"/>
      <c r="I61" s="54"/>
      <c r="J61" s="55"/>
    </row>
    <row r="62" spans="1:10" ht="14" thickBot="1">
      <c r="A62" s="43"/>
      <c r="B62" s="44"/>
      <c r="C62" s="45"/>
      <c r="D62" s="51"/>
      <c r="E62" s="52"/>
      <c r="F62" s="56"/>
      <c r="G62" s="57"/>
      <c r="H62" s="57"/>
      <c r="I62" s="57"/>
      <c r="J62" s="58"/>
    </row>
    <row r="63" spans="1:10">
      <c r="A63" s="43"/>
      <c r="B63" s="44"/>
      <c r="C63" s="45"/>
      <c r="D63" s="40" t="str">
        <f>D47</f>
        <v>Koordinate Senke:</v>
      </c>
      <c r="E63" s="41"/>
      <c r="F63" s="40" t="str">
        <f>F47</f>
        <v>Senke (Kunde):</v>
      </c>
      <c r="G63" s="42"/>
      <c r="H63" s="42"/>
      <c r="I63" s="42"/>
      <c r="J63" s="41"/>
    </row>
    <row r="64" spans="1:10">
      <c r="A64" s="43"/>
      <c r="B64" s="44"/>
      <c r="C64" s="45"/>
      <c r="D64" s="49" t="str">
        <f>D32</f>
        <v/>
      </c>
      <c r="E64" s="50"/>
      <c r="F64" s="53" t="str">
        <f>F32</f>
        <v/>
      </c>
      <c r="G64" s="54"/>
      <c r="H64" s="54"/>
      <c r="I64" s="54"/>
      <c r="J64" s="55"/>
    </row>
    <row r="65" spans="1:10" ht="14" thickBot="1">
      <c r="A65" s="46"/>
      <c r="B65" s="47"/>
      <c r="C65" s="48"/>
      <c r="D65" s="51"/>
      <c r="E65" s="52"/>
      <c r="F65" s="56"/>
      <c r="G65" s="57"/>
      <c r="H65" s="57"/>
      <c r="I65" s="57"/>
      <c r="J65" s="58"/>
    </row>
    <row r="66" spans="1:10" ht="4" customHeight="1" thickBot="1"/>
    <row r="67" spans="1:10" ht="17" thickBot="1">
      <c r="A67" s="71" t="str">
        <f>A3</f>
        <v>KANBAN / SIGNAL-CARD</v>
      </c>
      <c r="B67" s="72"/>
      <c r="C67" s="72"/>
      <c r="D67" s="72"/>
      <c r="E67" s="72"/>
      <c r="F67" s="72"/>
      <c r="G67" s="72"/>
      <c r="H67" s="72"/>
      <c r="I67" s="72"/>
      <c r="J67" s="73"/>
    </row>
    <row r="68" spans="1:10">
      <c r="A68" s="40" t="str">
        <f>A52</f>
        <v>Artikel-Nr.</v>
      </c>
      <c r="B68" s="42"/>
      <c r="C68" s="42"/>
      <c r="D68" s="42"/>
      <c r="E68" s="40" t="str">
        <f>E52</f>
        <v>Karten-ID/Nr.:</v>
      </c>
      <c r="F68" s="41"/>
      <c r="G68" s="37" t="str">
        <f>G52</f>
        <v># Karten</v>
      </c>
      <c r="H68" s="39"/>
      <c r="I68" s="37"/>
      <c r="J68" s="39"/>
    </row>
    <row r="69" spans="1:10">
      <c r="A69" s="74">
        <f>A53</f>
        <v>0</v>
      </c>
      <c r="B69" s="75"/>
      <c r="C69" s="75"/>
      <c r="D69" s="75"/>
      <c r="E69" s="59" t="e">
        <f>E53+1</f>
        <v>#VALUE!</v>
      </c>
      <c r="F69" s="61"/>
      <c r="G69" s="59" t="str">
        <f>G5+3&amp;" / "&amp;H5</f>
        <v xml:space="preserve">4 / </v>
      </c>
      <c r="H69" s="61"/>
      <c r="I69" s="43"/>
      <c r="J69" s="45"/>
    </row>
    <row r="70" spans="1:10">
      <c r="A70" s="74"/>
      <c r="B70" s="75"/>
      <c r="C70" s="75"/>
      <c r="D70" s="75"/>
      <c r="E70" s="59"/>
      <c r="F70" s="61"/>
      <c r="G70" s="59"/>
      <c r="H70" s="61"/>
      <c r="I70" s="43"/>
      <c r="J70" s="45"/>
    </row>
    <row r="71" spans="1:10" ht="14" thickBot="1">
      <c r="A71" s="76"/>
      <c r="B71" s="77"/>
      <c r="C71" s="77"/>
      <c r="D71" s="77"/>
      <c r="E71" s="62"/>
      <c r="F71" s="64"/>
      <c r="G71" s="62"/>
      <c r="H71" s="64"/>
      <c r="I71" s="46"/>
      <c r="J71" s="48"/>
    </row>
    <row r="72" spans="1:10">
      <c r="A72" s="40" t="str">
        <f>A56</f>
        <v>Artikel-Beschreibung</v>
      </c>
      <c r="B72" s="42"/>
      <c r="C72" s="42"/>
      <c r="D72" s="41"/>
      <c r="E72" s="37" t="str">
        <f>E56</f>
        <v>Ladungsträger</v>
      </c>
      <c r="F72" s="38"/>
      <c r="G72" s="38"/>
      <c r="H72" s="39"/>
      <c r="I72" s="4" t="str">
        <f>I56</f>
        <v>Menge</v>
      </c>
      <c r="J72" s="4" t="str">
        <f>J56</f>
        <v>Einheit</v>
      </c>
    </row>
    <row r="73" spans="1:10">
      <c r="A73" s="59" t="str">
        <f>A57</f>
        <v/>
      </c>
      <c r="B73" s="60"/>
      <c r="C73" s="60"/>
      <c r="D73" s="61"/>
      <c r="E73" s="65" t="str">
        <f>E57</f>
        <v/>
      </c>
      <c r="F73" s="66"/>
      <c r="G73" s="66"/>
      <c r="H73" s="67"/>
      <c r="I73" s="59" t="str">
        <f>I41</f>
        <v/>
      </c>
      <c r="J73" s="78" t="str">
        <f>J41</f>
        <v/>
      </c>
    </row>
    <row r="74" spans="1:10">
      <c r="A74" s="59"/>
      <c r="B74" s="60"/>
      <c r="C74" s="60"/>
      <c r="D74" s="61"/>
      <c r="E74" s="65"/>
      <c r="F74" s="66"/>
      <c r="G74" s="66"/>
      <c r="H74" s="67"/>
      <c r="I74" s="59"/>
      <c r="J74" s="78"/>
    </row>
    <row r="75" spans="1:10" ht="14" thickBot="1">
      <c r="A75" s="62"/>
      <c r="B75" s="63"/>
      <c r="C75" s="63"/>
      <c r="D75" s="64"/>
      <c r="E75" s="68"/>
      <c r="F75" s="69"/>
      <c r="G75" s="69"/>
      <c r="H75" s="70"/>
      <c r="I75" s="62"/>
      <c r="J75" s="79"/>
    </row>
    <row r="76" spans="1:10">
      <c r="A76" s="37" t="str">
        <f>A60</f>
        <v>QR-CODE</v>
      </c>
      <c r="B76" s="38"/>
      <c r="C76" s="39"/>
      <c r="D76" s="40" t="str">
        <f>D60</f>
        <v>Koordinate Quelle:</v>
      </c>
      <c r="E76" s="41"/>
      <c r="F76" s="40" t="str">
        <f>F60</f>
        <v>Quelle (Lieferant):</v>
      </c>
      <c r="G76" s="42"/>
      <c r="H76" s="42"/>
      <c r="I76" s="42"/>
      <c r="J76" s="41"/>
    </row>
    <row r="77" spans="1:10">
      <c r="A77" s="43"/>
      <c r="B77" s="44"/>
      <c r="C77" s="45"/>
      <c r="D77" s="49" t="str">
        <f>D45</f>
        <v/>
      </c>
      <c r="E77" s="50"/>
      <c r="F77" s="53" t="str">
        <f>F45</f>
        <v/>
      </c>
      <c r="G77" s="54"/>
      <c r="H77" s="54"/>
      <c r="I77" s="54"/>
      <c r="J77" s="55"/>
    </row>
    <row r="78" spans="1:10" ht="14" thickBot="1">
      <c r="A78" s="43"/>
      <c r="B78" s="44"/>
      <c r="C78" s="45"/>
      <c r="D78" s="51"/>
      <c r="E78" s="52"/>
      <c r="F78" s="56"/>
      <c r="G78" s="57"/>
      <c r="H78" s="57"/>
      <c r="I78" s="57"/>
      <c r="J78" s="58"/>
    </row>
    <row r="79" spans="1:10">
      <c r="A79" s="43"/>
      <c r="B79" s="44"/>
      <c r="C79" s="45"/>
      <c r="D79" s="40" t="str">
        <f>D63</f>
        <v>Koordinate Senke:</v>
      </c>
      <c r="E79" s="41"/>
      <c r="F79" s="40" t="str">
        <f>F63</f>
        <v>Senke (Kunde):</v>
      </c>
      <c r="G79" s="42"/>
      <c r="H79" s="42"/>
      <c r="I79" s="42"/>
      <c r="J79" s="41"/>
    </row>
    <row r="80" spans="1:10">
      <c r="A80" s="43"/>
      <c r="B80" s="44"/>
      <c r="C80" s="45"/>
      <c r="D80" s="49" t="str">
        <f>D48</f>
        <v/>
      </c>
      <c r="E80" s="50"/>
      <c r="F80" s="53" t="str">
        <f>F48</f>
        <v/>
      </c>
      <c r="G80" s="54"/>
      <c r="H80" s="54"/>
      <c r="I80" s="54"/>
      <c r="J80" s="55"/>
    </row>
    <row r="81" spans="1:10" ht="14" thickBot="1">
      <c r="A81" s="46"/>
      <c r="B81" s="47"/>
      <c r="C81" s="48"/>
      <c r="D81" s="51"/>
      <c r="E81" s="52"/>
      <c r="F81" s="56"/>
      <c r="G81" s="57"/>
      <c r="H81" s="57"/>
      <c r="I81" s="57"/>
      <c r="J81" s="58"/>
    </row>
    <row r="82" spans="1:10" ht="4" customHeight="1" thickBot="1"/>
    <row r="83" spans="1:10" ht="17" thickBot="1">
      <c r="A83" s="71" t="str">
        <f>A3</f>
        <v>KANBAN / SIGNAL-CARD</v>
      </c>
      <c r="B83" s="72"/>
      <c r="C83" s="72"/>
      <c r="D83" s="72"/>
      <c r="E83" s="72"/>
      <c r="F83" s="72"/>
      <c r="G83" s="72"/>
      <c r="H83" s="72"/>
      <c r="I83" s="72"/>
      <c r="J83" s="73"/>
    </row>
    <row r="84" spans="1:10">
      <c r="A84" s="40" t="str">
        <f>A68</f>
        <v>Artikel-Nr.</v>
      </c>
      <c r="B84" s="42"/>
      <c r="C84" s="42"/>
      <c r="D84" s="42"/>
      <c r="E84" s="40" t="str">
        <f>E68</f>
        <v>Karten-ID/Nr.:</v>
      </c>
      <c r="F84" s="41"/>
      <c r="G84" s="37" t="str">
        <f>G68</f>
        <v># Karten</v>
      </c>
      <c r="H84" s="39"/>
      <c r="I84" s="37"/>
      <c r="J84" s="39"/>
    </row>
    <row r="85" spans="1:10">
      <c r="A85" s="74">
        <f>A69</f>
        <v>0</v>
      </c>
      <c r="B85" s="75"/>
      <c r="C85" s="75"/>
      <c r="D85" s="75"/>
      <c r="E85" s="59" t="e">
        <f>E69+1</f>
        <v>#VALUE!</v>
      </c>
      <c r="F85" s="61"/>
      <c r="G85" s="59" t="str">
        <f>G5+4&amp;" / "&amp;H5</f>
        <v xml:space="preserve">5 / </v>
      </c>
      <c r="H85" s="61"/>
      <c r="I85" s="43"/>
      <c r="J85" s="45"/>
    </row>
    <row r="86" spans="1:10">
      <c r="A86" s="74"/>
      <c r="B86" s="75"/>
      <c r="C86" s="75"/>
      <c r="D86" s="75"/>
      <c r="E86" s="59"/>
      <c r="F86" s="61"/>
      <c r="G86" s="59"/>
      <c r="H86" s="61"/>
      <c r="I86" s="43"/>
      <c r="J86" s="45"/>
    </row>
    <row r="87" spans="1:10" ht="14" thickBot="1">
      <c r="A87" s="76"/>
      <c r="B87" s="77"/>
      <c r="C87" s="77"/>
      <c r="D87" s="77"/>
      <c r="E87" s="62"/>
      <c r="F87" s="64"/>
      <c r="G87" s="62"/>
      <c r="H87" s="64"/>
      <c r="I87" s="46"/>
      <c r="J87" s="48"/>
    </row>
    <row r="88" spans="1:10">
      <c r="A88" s="40" t="str">
        <f>A72</f>
        <v>Artikel-Beschreibung</v>
      </c>
      <c r="B88" s="42"/>
      <c r="C88" s="42"/>
      <c r="D88" s="41"/>
      <c r="E88" s="37" t="str">
        <f>E72</f>
        <v>Ladungsträger</v>
      </c>
      <c r="F88" s="38"/>
      <c r="G88" s="38"/>
      <c r="H88" s="39"/>
      <c r="I88" s="4" t="str">
        <f>I72</f>
        <v>Menge</v>
      </c>
      <c r="J88" s="4" t="str">
        <f>J72</f>
        <v>Einheit</v>
      </c>
    </row>
    <row r="89" spans="1:10">
      <c r="A89" s="59" t="str">
        <f>A73</f>
        <v/>
      </c>
      <c r="B89" s="60"/>
      <c r="C89" s="60"/>
      <c r="D89" s="61"/>
      <c r="E89" s="65" t="str">
        <f>E73</f>
        <v/>
      </c>
      <c r="F89" s="66"/>
      <c r="G89" s="66"/>
      <c r="H89" s="67"/>
      <c r="I89" s="59" t="str">
        <f>I57</f>
        <v/>
      </c>
      <c r="J89" s="78" t="str">
        <f>J57</f>
        <v/>
      </c>
    </row>
    <row r="90" spans="1:10">
      <c r="A90" s="59"/>
      <c r="B90" s="60"/>
      <c r="C90" s="60"/>
      <c r="D90" s="61"/>
      <c r="E90" s="65"/>
      <c r="F90" s="66"/>
      <c r="G90" s="66"/>
      <c r="H90" s="67"/>
      <c r="I90" s="59"/>
      <c r="J90" s="78"/>
    </row>
    <row r="91" spans="1:10" ht="14" thickBot="1">
      <c r="A91" s="62"/>
      <c r="B91" s="63"/>
      <c r="C91" s="63"/>
      <c r="D91" s="64"/>
      <c r="E91" s="68"/>
      <c r="F91" s="69"/>
      <c r="G91" s="69"/>
      <c r="H91" s="70"/>
      <c r="I91" s="62"/>
      <c r="J91" s="79"/>
    </row>
    <row r="92" spans="1:10">
      <c r="A92" s="37" t="str">
        <f>A76</f>
        <v>QR-CODE</v>
      </c>
      <c r="B92" s="38"/>
      <c r="C92" s="39"/>
      <c r="D92" s="40" t="str">
        <f>D76</f>
        <v>Koordinate Quelle:</v>
      </c>
      <c r="E92" s="41"/>
      <c r="F92" s="40" t="str">
        <f>F76</f>
        <v>Quelle (Lieferant):</v>
      </c>
      <c r="G92" s="42"/>
      <c r="H92" s="42"/>
      <c r="I92" s="42"/>
      <c r="J92" s="41"/>
    </row>
    <row r="93" spans="1:10">
      <c r="A93" s="43"/>
      <c r="B93" s="44"/>
      <c r="C93" s="45"/>
      <c r="D93" s="49" t="str">
        <f>D61</f>
        <v/>
      </c>
      <c r="E93" s="50"/>
      <c r="F93" s="53" t="str">
        <f>F61</f>
        <v/>
      </c>
      <c r="G93" s="54"/>
      <c r="H93" s="54"/>
      <c r="I93" s="54"/>
      <c r="J93" s="55"/>
    </row>
    <row r="94" spans="1:10" ht="14" thickBot="1">
      <c r="A94" s="43"/>
      <c r="B94" s="44"/>
      <c r="C94" s="45"/>
      <c r="D94" s="51"/>
      <c r="E94" s="52"/>
      <c r="F94" s="56"/>
      <c r="G94" s="57"/>
      <c r="H94" s="57"/>
      <c r="I94" s="57"/>
      <c r="J94" s="58"/>
    </row>
    <row r="95" spans="1:10">
      <c r="A95" s="43"/>
      <c r="B95" s="44"/>
      <c r="C95" s="45"/>
      <c r="D95" s="40" t="str">
        <f>D79</f>
        <v>Koordinate Senke:</v>
      </c>
      <c r="E95" s="41"/>
      <c r="F95" s="40" t="str">
        <f>F79</f>
        <v>Senke (Kunde):</v>
      </c>
      <c r="G95" s="42"/>
      <c r="H95" s="42"/>
      <c r="I95" s="42"/>
      <c r="J95" s="41"/>
    </row>
    <row r="96" spans="1:10">
      <c r="A96" s="43"/>
      <c r="B96" s="44"/>
      <c r="C96" s="45"/>
      <c r="D96" s="49" t="str">
        <f>D64</f>
        <v/>
      </c>
      <c r="E96" s="50"/>
      <c r="F96" s="53" t="str">
        <f>F64</f>
        <v/>
      </c>
      <c r="G96" s="54"/>
      <c r="H96" s="54"/>
      <c r="I96" s="54"/>
      <c r="J96" s="55"/>
    </row>
    <row r="97" spans="1:10" ht="14" thickBot="1">
      <c r="A97" s="46"/>
      <c r="B97" s="47"/>
      <c r="C97" s="48"/>
      <c r="D97" s="51"/>
      <c r="E97" s="52"/>
      <c r="F97" s="56"/>
      <c r="G97" s="57"/>
      <c r="H97" s="57"/>
      <c r="I97" s="57"/>
      <c r="J97" s="58"/>
    </row>
    <row r="98" spans="1:10" ht="3" customHeight="1" thickBot="1"/>
    <row r="99" spans="1:10" ht="17" thickBot="1">
      <c r="A99" s="71" t="str">
        <f>A3</f>
        <v>KANBAN / SIGNAL-CARD</v>
      </c>
      <c r="B99" s="72"/>
      <c r="C99" s="72"/>
      <c r="D99" s="72"/>
      <c r="E99" s="72"/>
      <c r="F99" s="72"/>
      <c r="G99" s="72"/>
      <c r="H99" s="72"/>
      <c r="I99" s="72"/>
      <c r="J99" s="73"/>
    </row>
    <row r="100" spans="1:10">
      <c r="A100" s="40" t="str">
        <f>A84</f>
        <v>Artikel-Nr.</v>
      </c>
      <c r="B100" s="42"/>
      <c r="C100" s="42"/>
      <c r="D100" s="42"/>
      <c r="E100" s="40" t="str">
        <f>E84</f>
        <v>Karten-ID/Nr.:</v>
      </c>
      <c r="F100" s="41"/>
      <c r="G100" s="37" t="str">
        <f>G84</f>
        <v># Karten</v>
      </c>
      <c r="H100" s="39"/>
      <c r="I100" s="37"/>
      <c r="J100" s="39"/>
    </row>
    <row r="101" spans="1:10">
      <c r="A101" s="74">
        <f>A85</f>
        <v>0</v>
      </c>
      <c r="B101" s="75"/>
      <c r="C101" s="75"/>
      <c r="D101" s="75"/>
      <c r="E101" s="59" t="e">
        <f>E85+1</f>
        <v>#VALUE!</v>
      </c>
      <c r="F101" s="61"/>
      <c r="G101" s="59" t="str">
        <f>G5+5&amp;" / "&amp;H5</f>
        <v xml:space="preserve">6 / </v>
      </c>
      <c r="H101" s="61"/>
      <c r="I101" s="43"/>
      <c r="J101" s="45"/>
    </row>
    <row r="102" spans="1:10">
      <c r="A102" s="74"/>
      <c r="B102" s="75"/>
      <c r="C102" s="75"/>
      <c r="D102" s="75"/>
      <c r="E102" s="59"/>
      <c r="F102" s="61"/>
      <c r="G102" s="59"/>
      <c r="H102" s="61"/>
      <c r="I102" s="43"/>
      <c r="J102" s="45"/>
    </row>
    <row r="103" spans="1:10" ht="14" thickBot="1">
      <c r="A103" s="76"/>
      <c r="B103" s="77"/>
      <c r="C103" s="77"/>
      <c r="D103" s="77"/>
      <c r="E103" s="62"/>
      <c r="F103" s="64"/>
      <c r="G103" s="62"/>
      <c r="H103" s="64"/>
      <c r="I103" s="46"/>
      <c r="J103" s="48"/>
    </row>
    <row r="104" spans="1:10">
      <c r="A104" s="40" t="str">
        <f>A88</f>
        <v>Artikel-Beschreibung</v>
      </c>
      <c r="B104" s="42"/>
      <c r="C104" s="42"/>
      <c r="D104" s="41"/>
      <c r="E104" s="37" t="str">
        <f>E88</f>
        <v>Ladungsträger</v>
      </c>
      <c r="F104" s="38"/>
      <c r="G104" s="38"/>
      <c r="H104" s="39"/>
      <c r="I104" s="4" t="str">
        <f>I88</f>
        <v>Menge</v>
      </c>
      <c r="J104" s="4" t="str">
        <f>J88</f>
        <v>Einheit</v>
      </c>
    </row>
    <row r="105" spans="1:10">
      <c r="A105" s="59" t="str">
        <f>A89</f>
        <v/>
      </c>
      <c r="B105" s="60"/>
      <c r="C105" s="60"/>
      <c r="D105" s="61"/>
      <c r="E105" s="65" t="str">
        <f>E89</f>
        <v/>
      </c>
      <c r="F105" s="66"/>
      <c r="G105" s="66"/>
      <c r="H105" s="67"/>
      <c r="I105" s="59" t="str">
        <f>I73</f>
        <v/>
      </c>
      <c r="J105" s="78" t="str">
        <f>J73</f>
        <v/>
      </c>
    </row>
    <row r="106" spans="1:10">
      <c r="A106" s="59"/>
      <c r="B106" s="60"/>
      <c r="C106" s="60"/>
      <c r="D106" s="61"/>
      <c r="E106" s="65"/>
      <c r="F106" s="66"/>
      <c r="G106" s="66"/>
      <c r="H106" s="67"/>
      <c r="I106" s="59"/>
      <c r="J106" s="78"/>
    </row>
    <row r="107" spans="1:10" ht="14" thickBot="1">
      <c r="A107" s="62"/>
      <c r="B107" s="63"/>
      <c r="C107" s="63"/>
      <c r="D107" s="64"/>
      <c r="E107" s="68"/>
      <c r="F107" s="69"/>
      <c r="G107" s="69"/>
      <c r="H107" s="70"/>
      <c r="I107" s="62"/>
      <c r="J107" s="79"/>
    </row>
    <row r="108" spans="1:10">
      <c r="A108" s="37" t="str">
        <f>A92</f>
        <v>QR-CODE</v>
      </c>
      <c r="B108" s="38"/>
      <c r="C108" s="39"/>
      <c r="D108" s="40" t="str">
        <f>D92</f>
        <v>Koordinate Quelle:</v>
      </c>
      <c r="E108" s="41"/>
      <c r="F108" s="40" t="str">
        <f>F92</f>
        <v>Quelle (Lieferant):</v>
      </c>
      <c r="G108" s="42"/>
      <c r="H108" s="42"/>
      <c r="I108" s="42"/>
      <c r="J108" s="41"/>
    </row>
    <row r="109" spans="1:10">
      <c r="A109" s="43"/>
      <c r="B109" s="44"/>
      <c r="C109" s="45"/>
      <c r="D109" s="49" t="str">
        <f>D77</f>
        <v/>
      </c>
      <c r="E109" s="50"/>
      <c r="F109" s="53" t="str">
        <f>F77</f>
        <v/>
      </c>
      <c r="G109" s="54"/>
      <c r="H109" s="54"/>
      <c r="I109" s="54"/>
      <c r="J109" s="55"/>
    </row>
    <row r="110" spans="1:10" ht="14" thickBot="1">
      <c r="A110" s="43"/>
      <c r="B110" s="44"/>
      <c r="C110" s="45"/>
      <c r="D110" s="51"/>
      <c r="E110" s="52"/>
      <c r="F110" s="56"/>
      <c r="G110" s="57"/>
      <c r="H110" s="57"/>
      <c r="I110" s="57"/>
      <c r="J110" s="58"/>
    </row>
    <row r="111" spans="1:10">
      <c r="A111" s="43"/>
      <c r="B111" s="44"/>
      <c r="C111" s="45"/>
      <c r="D111" s="40" t="str">
        <f>D95</f>
        <v>Koordinate Senke:</v>
      </c>
      <c r="E111" s="41"/>
      <c r="F111" s="40" t="str">
        <f>F95</f>
        <v>Senke (Kunde):</v>
      </c>
      <c r="G111" s="42"/>
      <c r="H111" s="42"/>
      <c r="I111" s="42"/>
      <c r="J111" s="41"/>
    </row>
    <row r="112" spans="1:10">
      <c r="A112" s="43"/>
      <c r="B112" s="44"/>
      <c r="C112" s="45"/>
      <c r="D112" s="49" t="str">
        <f>D80</f>
        <v/>
      </c>
      <c r="E112" s="50"/>
      <c r="F112" s="53" t="str">
        <f>F80</f>
        <v/>
      </c>
      <c r="G112" s="54"/>
      <c r="H112" s="54"/>
      <c r="I112" s="54"/>
      <c r="J112" s="55"/>
    </row>
    <row r="113" spans="1:10" ht="14" thickBot="1">
      <c r="A113" s="46"/>
      <c r="B113" s="47"/>
      <c r="C113" s="48"/>
      <c r="D113" s="51"/>
      <c r="E113" s="52"/>
      <c r="F113" s="56"/>
      <c r="G113" s="57"/>
      <c r="H113" s="57"/>
      <c r="I113" s="57"/>
      <c r="J113" s="58"/>
    </row>
    <row r="114" spans="1:10" ht="3" customHeight="1" thickBot="1"/>
    <row r="115" spans="1:10" ht="17" thickBot="1">
      <c r="A115" s="71" t="str">
        <f>A3</f>
        <v>KANBAN / SIGNAL-CARD</v>
      </c>
      <c r="B115" s="72"/>
      <c r="C115" s="72"/>
      <c r="D115" s="72"/>
      <c r="E115" s="72"/>
      <c r="F115" s="72"/>
      <c r="G115" s="72"/>
      <c r="H115" s="72"/>
      <c r="I115" s="72"/>
      <c r="J115" s="73"/>
    </row>
    <row r="116" spans="1:10">
      <c r="A116" s="40" t="str">
        <f>A100</f>
        <v>Artikel-Nr.</v>
      </c>
      <c r="B116" s="42"/>
      <c r="C116" s="42"/>
      <c r="D116" s="42"/>
      <c r="E116" s="40" t="str">
        <f>E100</f>
        <v>Karten-ID/Nr.:</v>
      </c>
      <c r="F116" s="41"/>
      <c r="G116" s="37" t="str">
        <f>G100</f>
        <v># Karten</v>
      </c>
      <c r="H116" s="39"/>
      <c r="I116" s="37"/>
      <c r="J116" s="39"/>
    </row>
    <row r="117" spans="1:10">
      <c r="A117" s="74">
        <f>A101</f>
        <v>0</v>
      </c>
      <c r="B117" s="75"/>
      <c r="C117" s="75"/>
      <c r="D117" s="75"/>
      <c r="E117" s="59" t="e">
        <f>E101+1</f>
        <v>#VALUE!</v>
      </c>
      <c r="F117" s="61"/>
      <c r="G117" s="59" t="str">
        <f>G5+6&amp;" / "&amp;H5</f>
        <v xml:space="preserve">7 / </v>
      </c>
      <c r="H117" s="61"/>
      <c r="I117" s="43"/>
      <c r="J117" s="45"/>
    </row>
    <row r="118" spans="1:10">
      <c r="A118" s="74"/>
      <c r="B118" s="75"/>
      <c r="C118" s="75"/>
      <c r="D118" s="75"/>
      <c r="E118" s="59"/>
      <c r="F118" s="61"/>
      <c r="G118" s="59"/>
      <c r="H118" s="61"/>
      <c r="I118" s="43"/>
      <c r="J118" s="45"/>
    </row>
    <row r="119" spans="1:10" ht="14" thickBot="1">
      <c r="A119" s="76"/>
      <c r="B119" s="77"/>
      <c r="C119" s="77"/>
      <c r="D119" s="77"/>
      <c r="E119" s="62"/>
      <c r="F119" s="64"/>
      <c r="G119" s="62"/>
      <c r="H119" s="64"/>
      <c r="I119" s="46"/>
      <c r="J119" s="48"/>
    </row>
    <row r="120" spans="1:10">
      <c r="A120" s="40" t="str">
        <f>A104</f>
        <v>Artikel-Beschreibung</v>
      </c>
      <c r="B120" s="42"/>
      <c r="C120" s="42"/>
      <c r="D120" s="41"/>
      <c r="E120" s="37" t="str">
        <f>E104</f>
        <v>Ladungsträger</v>
      </c>
      <c r="F120" s="38"/>
      <c r="G120" s="38"/>
      <c r="H120" s="39"/>
      <c r="I120" s="4" t="str">
        <f>I104</f>
        <v>Menge</v>
      </c>
      <c r="J120" s="4" t="str">
        <f>J104</f>
        <v>Einheit</v>
      </c>
    </row>
    <row r="121" spans="1:10">
      <c r="A121" s="59" t="str">
        <f>A105</f>
        <v/>
      </c>
      <c r="B121" s="60"/>
      <c r="C121" s="60"/>
      <c r="D121" s="61"/>
      <c r="E121" s="65" t="str">
        <f>E105</f>
        <v/>
      </c>
      <c r="F121" s="66"/>
      <c r="G121" s="66"/>
      <c r="H121" s="67"/>
      <c r="I121" s="59" t="str">
        <f>I89</f>
        <v/>
      </c>
      <c r="J121" s="78" t="str">
        <f>J89</f>
        <v/>
      </c>
    </row>
    <row r="122" spans="1:10">
      <c r="A122" s="59"/>
      <c r="B122" s="60"/>
      <c r="C122" s="60"/>
      <c r="D122" s="61"/>
      <c r="E122" s="65"/>
      <c r="F122" s="66"/>
      <c r="G122" s="66"/>
      <c r="H122" s="67"/>
      <c r="I122" s="59"/>
      <c r="J122" s="78"/>
    </row>
    <row r="123" spans="1:10" ht="14" thickBot="1">
      <c r="A123" s="62"/>
      <c r="B123" s="63"/>
      <c r="C123" s="63"/>
      <c r="D123" s="64"/>
      <c r="E123" s="68"/>
      <c r="F123" s="69"/>
      <c r="G123" s="69"/>
      <c r="H123" s="70"/>
      <c r="I123" s="62"/>
      <c r="J123" s="79"/>
    </row>
    <row r="124" spans="1:10">
      <c r="A124" s="37" t="str">
        <f>A108</f>
        <v>QR-CODE</v>
      </c>
      <c r="B124" s="38"/>
      <c r="C124" s="39"/>
      <c r="D124" s="40" t="str">
        <f>D108</f>
        <v>Koordinate Quelle:</v>
      </c>
      <c r="E124" s="41"/>
      <c r="F124" s="40" t="str">
        <f>F108</f>
        <v>Quelle (Lieferant):</v>
      </c>
      <c r="G124" s="42"/>
      <c r="H124" s="42"/>
      <c r="I124" s="42"/>
      <c r="J124" s="41"/>
    </row>
    <row r="125" spans="1:10">
      <c r="A125" s="43"/>
      <c r="B125" s="44"/>
      <c r="C125" s="45"/>
      <c r="D125" s="49" t="str">
        <f>D93</f>
        <v/>
      </c>
      <c r="E125" s="50"/>
      <c r="F125" s="53" t="str">
        <f>F93</f>
        <v/>
      </c>
      <c r="G125" s="54"/>
      <c r="H125" s="54"/>
      <c r="I125" s="54"/>
      <c r="J125" s="55"/>
    </row>
    <row r="126" spans="1:10" ht="14" thickBot="1">
      <c r="A126" s="43"/>
      <c r="B126" s="44"/>
      <c r="C126" s="45"/>
      <c r="D126" s="51"/>
      <c r="E126" s="52"/>
      <c r="F126" s="56"/>
      <c r="G126" s="57"/>
      <c r="H126" s="57"/>
      <c r="I126" s="57"/>
      <c r="J126" s="58"/>
    </row>
    <row r="127" spans="1:10">
      <c r="A127" s="43"/>
      <c r="B127" s="44"/>
      <c r="C127" s="45"/>
      <c r="D127" s="40" t="str">
        <f>D111</f>
        <v>Koordinate Senke:</v>
      </c>
      <c r="E127" s="41"/>
      <c r="F127" s="40" t="str">
        <f>F111</f>
        <v>Senke (Kunde):</v>
      </c>
      <c r="G127" s="42"/>
      <c r="H127" s="42"/>
      <c r="I127" s="42"/>
      <c r="J127" s="41"/>
    </row>
    <row r="128" spans="1:10">
      <c r="A128" s="43"/>
      <c r="B128" s="44"/>
      <c r="C128" s="45"/>
      <c r="D128" s="49" t="str">
        <f>D96</f>
        <v/>
      </c>
      <c r="E128" s="50"/>
      <c r="F128" s="53" t="str">
        <f>F96</f>
        <v/>
      </c>
      <c r="G128" s="54"/>
      <c r="H128" s="54"/>
      <c r="I128" s="54"/>
      <c r="J128" s="55"/>
    </row>
    <row r="129" spans="1:10" ht="14" thickBot="1">
      <c r="A129" s="46"/>
      <c r="B129" s="47"/>
      <c r="C129" s="48"/>
      <c r="D129" s="51"/>
      <c r="E129" s="52"/>
      <c r="F129" s="56"/>
      <c r="G129" s="57"/>
      <c r="H129" s="57"/>
      <c r="I129" s="57"/>
      <c r="J129" s="58"/>
    </row>
    <row r="130" spans="1:10" ht="3" customHeight="1" thickBot="1"/>
    <row r="131" spans="1:10" ht="17" thickBot="1">
      <c r="A131" s="71" t="str">
        <f>A3</f>
        <v>KANBAN / SIGNAL-CARD</v>
      </c>
      <c r="B131" s="72"/>
      <c r="C131" s="72"/>
      <c r="D131" s="72"/>
      <c r="E131" s="72"/>
      <c r="F131" s="72"/>
      <c r="G131" s="72"/>
      <c r="H131" s="72"/>
      <c r="I131" s="72"/>
      <c r="J131" s="73"/>
    </row>
    <row r="132" spans="1:10">
      <c r="A132" s="40" t="str">
        <f>A116</f>
        <v>Artikel-Nr.</v>
      </c>
      <c r="B132" s="42"/>
      <c r="C132" s="42"/>
      <c r="D132" s="42"/>
      <c r="E132" s="40" t="str">
        <f>E116</f>
        <v>Karten-ID/Nr.:</v>
      </c>
      <c r="F132" s="41"/>
      <c r="G132" s="37" t="str">
        <f>G116</f>
        <v># Karten</v>
      </c>
      <c r="H132" s="39"/>
      <c r="I132" s="37"/>
      <c r="J132" s="39"/>
    </row>
    <row r="133" spans="1:10">
      <c r="A133" s="74">
        <f>A117</f>
        <v>0</v>
      </c>
      <c r="B133" s="75"/>
      <c r="C133" s="75"/>
      <c r="D133" s="75"/>
      <c r="E133" s="59" t="e">
        <f>E117+1</f>
        <v>#VALUE!</v>
      </c>
      <c r="F133" s="61"/>
      <c r="G133" s="59" t="str">
        <f>G5+7&amp;" / "&amp;H5</f>
        <v xml:space="preserve">8 / </v>
      </c>
      <c r="H133" s="61"/>
      <c r="I133" s="43"/>
      <c r="J133" s="45"/>
    </row>
    <row r="134" spans="1:10">
      <c r="A134" s="74"/>
      <c r="B134" s="75"/>
      <c r="C134" s="75"/>
      <c r="D134" s="75"/>
      <c r="E134" s="59"/>
      <c r="F134" s="61"/>
      <c r="G134" s="59"/>
      <c r="H134" s="61"/>
      <c r="I134" s="43"/>
      <c r="J134" s="45"/>
    </row>
    <row r="135" spans="1:10" ht="14" thickBot="1">
      <c r="A135" s="76"/>
      <c r="B135" s="77"/>
      <c r="C135" s="77"/>
      <c r="D135" s="77"/>
      <c r="E135" s="62"/>
      <c r="F135" s="64"/>
      <c r="G135" s="62"/>
      <c r="H135" s="64"/>
      <c r="I135" s="46"/>
      <c r="J135" s="48"/>
    </row>
    <row r="136" spans="1:10">
      <c r="A136" s="40" t="str">
        <f>A120</f>
        <v>Artikel-Beschreibung</v>
      </c>
      <c r="B136" s="42"/>
      <c r="C136" s="42"/>
      <c r="D136" s="41"/>
      <c r="E136" s="37" t="str">
        <f>E120</f>
        <v>Ladungsträger</v>
      </c>
      <c r="F136" s="38"/>
      <c r="G136" s="38"/>
      <c r="H136" s="39"/>
      <c r="I136" s="4" t="str">
        <f>I120</f>
        <v>Menge</v>
      </c>
      <c r="J136" s="4" t="str">
        <f>J120</f>
        <v>Einheit</v>
      </c>
    </row>
    <row r="137" spans="1:10">
      <c r="A137" s="59" t="str">
        <f>A121</f>
        <v/>
      </c>
      <c r="B137" s="60"/>
      <c r="C137" s="60"/>
      <c r="D137" s="61"/>
      <c r="E137" s="65" t="str">
        <f>E121</f>
        <v/>
      </c>
      <c r="F137" s="66"/>
      <c r="G137" s="66"/>
      <c r="H137" s="67"/>
      <c r="I137" s="59" t="str">
        <f>I105</f>
        <v/>
      </c>
      <c r="J137" s="78" t="str">
        <f>J105</f>
        <v/>
      </c>
    </row>
    <row r="138" spans="1:10">
      <c r="A138" s="59"/>
      <c r="B138" s="60"/>
      <c r="C138" s="60"/>
      <c r="D138" s="61"/>
      <c r="E138" s="65"/>
      <c r="F138" s="66"/>
      <c r="G138" s="66"/>
      <c r="H138" s="67"/>
      <c r="I138" s="59"/>
      <c r="J138" s="78"/>
    </row>
    <row r="139" spans="1:10" ht="14" thickBot="1">
      <c r="A139" s="62"/>
      <c r="B139" s="63"/>
      <c r="C139" s="63"/>
      <c r="D139" s="64"/>
      <c r="E139" s="68"/>
      <c r="F139" s="69"/>
      <c r="G139" s="69"/>
      <c r="H139" s="70"/>
      <c r="I139" s="62"/>
      <c r="J139" s="79"/>
    </row>
    <row r="140" spans="1:10">
      <c r="A140" s="37" t="str">
        <f>A124</f>
        <v>QR-CODE</v>
      </c>
      <c r="B140" s="38"/>
      <c r="C140" s="39"/>
      <c r="D140" s="40" t="str">
        <f>D124</f>
        <v>Koordinate Quelle:</v>
      </c>
      <c r="E140" s="41"/>
      <c r="F140" s="40" t="str">
        <f>F124</f>
        <v>Quelle (Lieferant):</v>
      </c>
      <c r="G140" s="42"/>
      <c r="H140" s="42"/>
      <c r="I140" s="42"/>
      <c r="J140" s="41"/>
    </row>
    <row r="141" spans="1:10">
      <c r="A141" s="43"/>
      <c r="B141" s="44"/>
      <c r="C141" s="45"/>
      <c r="D141" s="49" t="str">
        <f>D109</f>
        <v/>
      </c>
      <c r="E141" s="50"/>
      <c r="F141" s="53" t="str">
        <f>F109</f>
        <v/>
      </c>
      <c r="G141" s="54"/>
      <c r="H141" s="54"/>
      <c r="I141" s="54"/>
      <c r="J141" s="55"/>
    </row>
    <row r="142" spans="1:10" ht="14" thickBot="1">
      <c r="A142" s="43"/>
      <c r="B142" s="44"/>
      <c r="C142" s="45"/>
      <c r="D142" s="51"/>
      <c r="E142" s="52"/>
      <c r="F142" s="56"/>
      <c r="G142" s="57"/>
      <c r="H142" s="57"/>
      <c r="I142" s="57"/>
      <c r="J142" s="58"/>
    </row>
    <row r="143" spans="1:10">
      <c r="A143" s="43"/>
      <c r="B143" s="44"/>
      <c r="C143" s="45"/>
      <c r="D143" s="40" t="str">
        <f>D127</f>
        <v>Koordinate Senke:</v>
      </c>
      <c r="E143" s="41"/>
      <c r="F143" s="40" t="str">
        <f>F127</f>
        <v>Senke (Kunde):</v>
      </c>
      <c r="G143" s="42"/>
      <c r="H143" s="42"/>
      <c r="I143" s="42"/>
      <c r="J143" s="41"/>
    </row>
    <row r="144" spans="1:10">
      <c r="A144" s="43"/>
      <c r="B144" s="44"/>
      <c r="C144" s="45"/>
      <c r="D144" s="49" t="str">
        <f>D112</f>
        <v/>
      </c>
      <c r="E144" s="50"/>
      <c r="F144" s="53" t="str">
        <f>F112</f>
        <v/>
      </c>
      <c r="G144" s="54"/>
      <c r="H144" s="54"/>
      <c r="I144" s="54"/>
      <c r="J144" s="55"/>
    </row>
    <row r="145" spans="1:10" ht="14" thickBot="1">
      <c r="A145" s="46"/>
      <c r="B145" s="47"/>
      <c r="C145" s="48"/>
      <c r="D145" s="51"/>
      <c r="E145" s="52"/>
      <c r="F145" s="56"/>
      <c r="G145" s="57"/>
      <c r="H145" s="57"/>
      <c r="I145" s="57"/>
      <c r="J145" s="58"/>
    </row>
    <row r="146" spans="1:10" ht="3" customHeight="1" thickBot="1"/>
    <row r="147" spans="1:10" ht="17" thickBot="1">
      <c r="A147" s="71" t="str">
        <f>A3</f>
        <v>KANBAN / SIGNAL-CARD</v>
      </c>
      <c r="B147" s="72"/>
      <c r="C147" s="72"/>
      <c r="D147" s="72"/>
      <c r="E147" s="72"/>
      <c r="F147" s="72"/>
      <c r="G147" s="72"/>
      <c r="H147" s="72"/>
      <c r="I147" s="72"/>
      <c r="J147" s="73"/>
    </row>
    <row r="148" spans="1:10">
      <c r="A148" s="40" t="str">
        <f>A132</f>
        <v>Artikel-Nr.</v>
      </c>
      <c r="B148" s="42"/>
      <c r="C148" s="42"/>
      <c r="D148" s="42"/>
      <c r="E148" s="40" t="str">
        <f>E132</f>
        <v>Karten-ID/Nr.:</v>
      </c>
      <c r="F148" s="41"/>
      <c r="G148" s="37" t="str">
        <f>G132</f>
        <v># Karten</v>
      </c>
      <c r="H148" s="39"/>
      <c r="I148" s="37"/>
      <c r="J148" s="39"/>
    </row>
    <row r="149" spans="1:10">
      <c r="A149" s="74">
        <f>A133</f>
        <v>0</v>
      </c>
      <c r="B149" s="75"/>
      <c r="C149" s="75"/>
      <c r="D149" s="75"/>
      <c r="E149" s="59" t="e">
        <f>E133+1</f>
        <v>#VALUE!</v>
      </c>
      <c r="F149" s="61"/>
      <c r="G149" s="59" t="str">
        <f>G5+8&amp;" / "&amp;H5</f>
        <v xml:space="preserve">9 / </v>
      </c>
      <c r="H149" s="61"/>
      <c r="I149" s="43"/>
      <c r="J149" s="45"/>
    </row>
    <row r="150" spans="1:10">
      <c r="A150" s="74"/>
      <c r="B150" s="75"/>
      <c r="C150" s="75"/>
      <c r="D150" s="75"/>
      <c r="E150" s="59"/>
      <c r="F150" s="61"/>
      <c r="G150" s="59"/>
      <c r="H150" s="61"/>
      <c r="I150" s="43"/>
      <c r="J150" s="45"/>
    </row>
    <row r="151" spans="1:10" ht="14" thickBot="1">
      <c r="A151" s="76"/>
      <c r="B151" s="77"/>
      <c r="C151" s="77"/>
      <c r="D151" s="77"/>
      <c r="E151" s="62"/>
      <c r="F151" s="64"/>
      <c r="G151" s="62"/>
      <c r="H151" s="64"/>
      <c r="I151" s="46"/>
      <c r="J151" s="48"/>
    </row>
    <row r="152" spans="1:10">
      <c r="A152" s="40" t="str">
        <f>A136</f>
        <v>Artikel-Beschreibung</v>
      </c>
      <c r="B152" s="42"/>
      <c r="C152" s="42"/>
      <c r="D152" s="41"/>
      <c r="E152" s="37" t="str">
        <f>E136</f>
        <v>Ladungsträger</v>
      </c>
      <c r="F152" s="38"/>
      <c r="G152" s="38"/>
      <c r="H152" s="39"/>
      <c r="I152" s="4" t="str">
        <f>I136</f>
        <v>Menge</v>
      </c>
      <c r="J152" s="4" t="str">
        <f>J136</f>
        <v>Einheit</v>
      </c>
    </row>
    <row r="153" spans="1:10">
      <c r="A153" s="59" t="str">
        <f>A137</f>
        <v/>
      </c>
      <c r="B153" s="60"/>
      <c r="C153" s="60"/>
      <c r="D153" s="61"/>
      <c r="E153" s="65" t="str">
        <f>E137</f>
        <v/>
      </c>
      <c r="F153" s="66"/>
      <c r="G153" s="66"/>
      <c r="H153" s="67"/>
      <c r="I153" s="59" t="str">
        <f>I121</f>
        <v/>
      </c>
      <c r="J153" s="78" t="str">
        <f>J121</f>
        <v/>
      </c>
    </row>
    <row r="154" spans="1:10">
      <c r="A154" s="59"/>
      <c r="B154" s="60"/>
      <c r="C154" s="60"/>
      <c r="D154" s="61"/>
      <c r="E154" s="65"/>
      <c r="F154" s="66"/>
      <c r="G154" s="66"/>
      <c r="H154" s="67"/>
      <c r="I154" s="59"/>
      <c r="J154" s="78"/>
    </row>
    <row r="155" spans="1:10" ht="14" thickBot="1">
      <c r="A155" s="62"/>
      <c r="B155" s="63"/>
      <c r="C155" s="63"/>
      <c r="D155" s="64"/>
      <c r="E155" s="68"/>
      <c r="F155" s="69"/>
      <c r="G155" s="69"/>
      <c r="H155" s="70"/>
      <c r="I155" s="62"/>
      <c r="J155" s="79"/>
    </row>
    <row r="156" spans="1:10">
      <c r="A156" s="37" t="str">
        <f>A140</f>
        <v>QR-CODE</v>
      </c>
      <c r="B156" s="38"/>
      <c r="C156" s="39"/>
      <c r="D156" s="40" t="str">
        <f>D140</f>
        <v>Koordinate Quelle:</v>
      </c>
      <c r="E156" s="41"/>
      <c r="F156" s="40" t="str">
        <f>F140</f>
        <v>Quelle (Lieferant):</v>
      </c>
      <c r="G156" s="42"/>
      <c r="H156" s="42"/>
      <c r="I156" s="42"/>
      <c r="J156" s="41"/>
    </row>
    <row r="157" spans="1:10">
      <c r="A157" s="43"/>
      <c r="B157" s="44"/>
      <c r="C157" s="45"/>
      <c r="D157" s="49" t="str">
        <f>D125</f>
        <v/>
      </c>
      <c r="E157" s="50"/>
      <c r="F157" s="53" t="str">
        <f>F125</f>
        <v/>
      </c>
      <c r="G157" s="54"/>
      <c r="H157" s="54"/>
      <c r="I157" s="54"/>
      <c r="J157" s="55"/>
    </row>
    <row r="158" spans="1:10" ht="14" thickBot="1">
      <c r="A158" s="43"/>
      <c r="B158" s="44"/>
      <c r="C158" s="45"/>
      <c r="D158" s="51"/>
      <c r="E158" s="52"/>
      <c r="F158" s="56"/>
      <c r="G158" s="57"/>
      <c r="H158" s="57"/>
      <c r="I158" s="57"/>
      <c r="J158" s="58"/>
    </row>
    <row r="159" spans="1:10">
      <c r="A159" s="43"/>
      <c r="B159" s="44"/>
      <c r="C159" s="45"/>
      <c r="D159" s="40" t="str">
        <f>D143</f>
        <v>Koordinate Senke:</v>
      </c>
      <c r="E159" s="41"/>
      <c r="F159" s="40" t="str">
        <f>F143</f>
        <v>Senke (Kunde):</v>
      </c>
      <c r="G159" s="42"/>
      <c r="H159" s="42"/>
      <c r="I159" s="42"/>
      <c r="J159" s="41"/>
    </row>
    <row r="160" spans="1:10">
      <c r="A160" s="43"/>
      <c r="B160" s="44"/>
      <c r="C160" s="45"/>
      <c r="D160" s="49" t="str">
        <f>D128</f>
        <v/>
      </c>
      <c r="E160" s="50"/>
      <c r="F160" s="53" t="str">
        <f>F128</f>
        <v/>
      </c>
      <c r="G160" s="54"/>
      <c r="H160" s="54"/>
      <c r="I160" s="54"/>
      <c r="J160" s="55"/>
    </row>
    <row r="161" spans="1:10" ht="14" thickBot="1">
      <c r="A161" s="46"/>
      <c r="B161" s="47"/>
      <c r="C161" s="48"/>
      <c r="D161" s="51"/>
      <c r="E161" s="52"/>
      <c r="F161" s="56"/>
      <c r="G161" s="57"/>
      <c r="H161" s="57"/>
      <c r="I161" s="57"/>
      <c r="J161" s="58"/>
    </row>
    <row r="162" spans="1:10" ht="3" customHeight="1" thickBot="1"/>
    <row r="163" spans="1:10" ht="17" thickBot="1">
      <c r="A163" s="71" t="str">
        <f>A3</f>
        <v>KANBAN / SIGNAL-CARD</v>
      </c>
      <c r="B163" s="72"/>
      <c r="C163" s="72"/>
      <c r="D163" s="72"/>
      <c r="E163" s="72"/>
      <c r="F163" s="72"/>
      <c r="G163" s="72"/>
      <c r="H163" s="72"/>
      <c r="I163" s="72"/>
      <c r="J163" s="73"/>
    </row>
    <row r="164" spans="1:10">
      <c r="A164" s="40" t="str">
        <f>A148</f>
        <v>Artikel-Nr.</v>
      </c>
      <c r="B164" s="42"/>
      <c r="C164" s="42"/>
      <c r="D164" s="42"/>
      <c r="E164" s="40" t="str">
        <f>E148</f>
        <v>Karten-ID/Nr.:</v>
      </c>
      <c r="F164" s="41"/>
      <c r="G164" s="37" t="str">
        <f>G148</f>
        <v># Karten</v>
      </c>
      <c r="H164" s="39"/>
      <c r="I164" s="37"/>
      <c r="J164" s="39"/>
    </row>
    <row r="165" spans="1:10">
      <c r="A165" s="74">
        <f>A149</f>
        <v>0</v>
      </c>
      <c r="B165" s="75"/>
      <c r="C165" s="75"/>
      <c r="D165" s="75"/>
      <c r="E165" s="59" t="e">
        <f>E149+1</f>
        <v>#VALUE!</v>
      </c>
      <c r="F165" s="61"/>
      <c r="G165" s="59" t="str">
        <f>G5+9&amp;" / "&amp;H5</f>
        <v xml:space="preserve">10 / </v>
      </c>
      <c r="H165" s="61"/>
      <c r="I165" s="43"/>
      <c r="J165" s="45"/>
    </row>
    <row r="166" spans="1:10">
      <c r="A166" s="74"/>
      <c r="B166" s="75"/>
      <c r="C166" s="75"/>
      <c r="D166" s="75"/>
      <c r="E166" s="59"/>
      <c r="F166" s="61"/>
      <c r="G166" s="59"/>
      <c r="H166" s="61"/>
      <c r="I166" s="43"/>
      <c r="J166" s="45"/>
    </row>
    <row r="167" spans="1:10" ht="14" thickBot="1">
      <c r="A167" s="76"/>
      <c r="B167" s="77"/>
      <c r="C167" s="77"/>
      <c r="D167" s="77"/>
      <c r="E167" s="62"/>
      <c r="F167" s="64"/>
      <c r="G167" s="62"/>
      <c r="H167" s="64"/>
      <c r="I167" s="46"/>
      <c r="J167" s="48"/>
    </row>
    <row r="168" spans="1:10">
      <c r="A168" s="40" t="str">
        <f>A152</f>
        <v>Artikel-Beschreibung</v>
      </c>
      <c r="B168" s="42"/>
      <c r="C168" s="42"/>
      <c r="D168" s="41"/>
      <c r="E168" s="37" t="str">
        <f>E152</f>
        <v>Ladungsträger</v>
      </c>
      <c r="F168" s="38"/>
      <c r="G168" s="38"/>
      <c r="H168" s="39"/>
      <c r="I168" s="4" t="str">
        <f>I152</f>
        <v>Menge</v>
      </c>
      <c r="J168" s="4" t="str">
        <f>J152</f>
        <v>Einheit</v>
      </c>
    </row>
    <row r="169" spans="1:10">
      <c r="A169" s="59" t="str">
        <f>A153</f>
        <v/>
      </c>
      <c r="B169" s="60"/>
      <c r="C169" s="60"/>
      <c r="D169" s="61"/>
      <c r="E169" s="65" t="str">
        <f>E153</f>
        <v/>
      </c>
      <c r="F169" s="66"/>
      <c r="G169" s="66"/>
      <c r="H169" s="67"/>
      <c r="I169" s="59" t="str">
        <f>I137</f>
        <v/>
      </c>
      <c r="J169" s="78" t="str">
        <f>J137</f>
        <v/>
      </c>
    </row>
    <row r="170" spans="1:10">
      <c r="A170" s="59"/>
      <c r="B170" s="60"/>
      <c r="C170" s="60"/>
      <c r="D170" s="61"/>
      <c r="E170" s="65"/>
      <c r="F170" s="66"/>
      <c r="G170" s="66"/>
      <c r="H170" s="67"/>
      <c r="I170" s="59"/>
      <c r="J170" s="78"/>
    </row>
    <row r="171" spans="1:10" ht="14" thickBot="1">
      <c r="A171" s="62"/>
      <c r="B171" s="63"/>
      <c r="C171" s="63"/>
      <c r="D171" s="64"/>
      <c r="E171" s="68"/>
      <c r="F171" s="69"/>
      <c r="G171" s="69"/>
      <c r="H171" s="70"/>
      <c r="I171" s="62"/>
      <c r="J171" s="79"/>
    </row>
    <row r="172" spans="1:10">
      <c r="A172" s="37" t="str">
        <f>A156</f>
        <v>QR-CODE</v>
      </c>
      <c r="B172" s="38"/>
      <c r="C172" s="39"/>
      <c r="D172" s="40" t="str">
        <f>D156</f>
        <v>Koordinate Quelle:</v>
      </c>
      <c r="E172" s="41"/>
      <c r="F172" s="40" t="str">
        <f>F156</f>
        <v>Quelle (Lieferant):</v>
      </c>
      <c r="G172" s="42"/>
      <c r="H172" s="42"/>
      <c r="I172" s="42"/>
      <c r="J172" s="41"/>
    </row>
    <row r="173" spans="1:10">
      <c r="A173" s="43"/>
      <c r="B173" s="44"/>
      <c r="C173" s="45"/>
      <c r="D173" s="49" t="str">
        <f>D141</f>
        <v/>
      </c>
      <c r="E173" s="50"/>
      <c r="F173" s="53" t="str">
        <f>F141</f>
        <v/>
      </c>
      <c r="G173" s="54"/>
      <c r="H173" s="54"/>
      <c r="I173" s="54"/>
      <c r="J173" s="55"/>
    </row>
    <row r="174" spans="1:10" ht="14" thickBot="1">
      <c r="A174" s="43"/>
      <c r="B174" s="44"/>
      <c r="C174" s="45"/>
      <c r="D174" s="51"/>
      <c r="E174" s="52"/>
      <c r="F174" s="56"/>
      <c r="G174" s="57"/>
      <c r="H174" s="57"/>
      <c r="I174" s="57"/>
      <c r="J174" s="58"/>
    </row>
    <row r="175" spans="1:10">
      <c r="A175" s="43"/>
      <c r="B175" s="44"/>
      <c r="C175" s="45"/>
      <c r="D175" s="40" t="str">
        <f>D159</f>
        <v>Koordinate Senke:</v>
      </c>
      <c r="E175" s="41"/>
      <c r="F175" s="40" t="str">
        <f>F159</f>
        <v>Senke (Kunde):</v>
      </c>
      <c r="G175" s="42"/>
      <c r="H175" s="42"/>
      <c r="I175" s="42"/>
      <c r="J175" s="41"/>
    </row>
    <row r="176" spans="1:10">
      <c r="A176" s="43"/>
      <c r="B176" s="44"/>
      <c r="C176" s="45"/>
      <c r="D176" s="49" t="str">
        <f>D144</f>
        <v/>
      </c>
      <c r="E176" s="50"/>
      <c r="F176" s="53" t="str">
        <f>F144</f>
        <v/>
      </c>
      <c r="G176" s="54"/>
      <c r="H176" s="54"/>
      <c r="I176" s="54"/>
      <c r="J176" s="55"/>
    </row>
    <row r="177" spans="1:10" ht="14" thickBot="1">
      <c r="A177" s="46"/>
      <c r="B177" s="47"/>
      <c r="C177" s="48"/>
      <c r="D177" s="51"/>
      <c r="E177" s="52"/>
      <c r="F177" s="56"/>
      <c r="G177" s="57"/>
      <c r="H177" s="57"/>
      <c r="I177" s="57"/>
      <c r="J177" s="58"/>
    </row>
  </sheetData>
  <mergeCells count="266">
    <mergeCell ref="C1:D1"/>
    <mergeCell ref="E1:H1"/>
    <mergeCell ref="A169:D171"/>
    <mergeCell ref="E169:H171"/>
    <mergeCell ref="I169:I171"/>
    <mergeCell ref="J169:J171"/>
    <mergeCell ref="A172:C172"/>
    <mergeCell ref="D172:E172"/>
    <mergeCell ref="F172:J172"/>
    <mergeCell ref="A153:D155"/>
    <mergeCell ref="E153:H155"/>
    <mergeCell ref="I153:I155"/>
    <mergeCell ref="J153:J155"/>
    <mergeCell ref="A156:C156"/>
    <mergeCell ref="D156:E156"/>
    <mergeCell ref="F156:J156"/>
    <mergeCell ref="A157:C161"/>
    <mergeCell ref="D157:E158"/>
    <mergeCell ref="F157:J158"/>
    <mergeCell ref="D159:E159"/>
    <mergeCell ref="F159:J159"/>
    <mergeCell ref="D160:E161"/>
    <mergeCell ref="F160:J161"/>
    <mergeCell ref="A147:J147"/>
    <mergeCell ref="A173:C177"/>
    <mergeCell ref="D173:E174"/>
    <mergeCell ref="F173:J174"/>
    <mergeCell ref="D175:E175"/>
    <mergeCell ref="F175:J175"/>
    <mergeCell ref="D176:E177"/>
    <mergeCell ref="F176:J177"/>
    <mergeCell ref="A163:J163"/>
    <mergeCell ref="A164:D164"/>
    <mergeCell ref="E164:F164"/>
    <mergeCell ref="G164:H164"/>
    <mergeCell ref="I164:J167"/>
    <mergeCell ref="A165:D167"/>
    <mergeCell ref="E165:F167"/>
    <mergeCell ref="G165:H167"/>
    <mergeCell ref="A168:D168"/>
    <mergeCell ref="E168:H168"/>
    <mergeCell ref="A148:D148"/>
    <mergeCell ref="E148:F148"/>
    <mergeCell ref="G148:H148"/>
    <mergeCell ref="I148:J151"/>
    <mergeCell ref="A149:D151"/>
    <mergeCell ref="E149:F151"/>
    <mergeCell ref="G149:H151"/>
    <mergeCell ref="A152:D152"/>
    <mergeCell ref="E152:H152"/>
    <mergeCell ref="A137:D139"/>
    <mergeCell ref="E137:H139"/>
    <mergeCell ref="I137:I139"/>
    <mergeCell ref="J137:J139"/>
    <mergeCell ref="A140:C140"/>
    <mergeCell ref="D140:E140"/>
    <mergeCell ref="F140:J140"/>
    <mergeCell ref="A141:C145"/>
    <mergeCell ref="D141:E142"/>
    <mergeCell ref="F141:J142"/>
    <mergeCell ref="D143:E143"/>
    <mergeCell ref="F143:J143"/>
    <mergeCell ref="D144:E145"/>
    <mergeCell ref="F144:J145"/>
    <mergeCell ref="A131:J131"/>
    <mergeCell ref="A132:D132"/>
    <mergeCell ref="E132:F132"/>
    <mergeCell ref="G132:H132"/>
    <mergeCell ref="I132:J135"/>
    <mergeCell ref="A133:D135"/>
    <mergeCell ref="E133:F135"/>
    <mergeCell ref="G133:H135"/>
    <mergeCell ref="A136:D136"/>
    <mergeCell ref="E136:H136"/>
    <mergeCell ref="A121:D123"/>
    <mergeCell ref="E121:H123"/>
    <mergeCell ref="I121:I123"/>
    <mergeCell ref="J121:J123"/>
    <mergeCell ref="A124:C124"/>
    <mergeCell ref="D124:E124"/>
    <mergeCell ref="F124:J124"/>
    <mergeCell ref="A125:C129"/>
    <mergeCell ref="D125:E126"/>
    <mergeCell ref="F125:J126"/>
    <mergeCell ref="D127:E127"/>
    <mergeCell ref="F127:J127"/>
    <mergeCell ref="D128:E129"/>
    <mergeCell ref="F128:J129"/>
    <mergeCell ref="A115:J115"/>
    <mergeCell ref="A116:D116"/>
    <mergeCell ref="E116:F116"/>
    <mergeCell ref="G116:H116"/>
    <mergeCell ref="I116:J119"/>
    <mergeCell ref="A117:D119"/>
    <mergeCell ref="E117:F119"/>
    <mergeCell ref="G117:H119"/>
    <mergeCell ref="A120:D120"/>
    <mergeCell ref="E120:H120"/>
    <mergeCell ref="A35:J35"/>
    <mergeCell ref="F28:J28"/>
    <mergeCell ref="D29:E30"/>
    <mergeCell ref="F29:J30"/>
    <mergeCell ref="D31:E31"/>
    <mergeCell ref="F31:J31"/>
    <mergeCell ref="A29:C33"/>
    <mergeCell ref="A28:C28"/>
    <mergeCell ref="A12:C12"/>
    <mergeCell ref="A13:C17"/>
    <mergeCell ref="D28:E28"/>
    <mergeCell ref="D32:E33"/>
    <mergeCell ref="F15:J15"/>
    <mergeCell ref="I20:J23"/>
    <mergeCell ref="A21:D23"/>
    <mergeCell ref="E21:F23"/>
    <mergeCell ref="A24:D24"/>
    <mergeCell ref="A25:D27"/>
    <mergeCell ref="J25:J27"/>
    <mergeCell ref="F32:J33"/>
    <mergeCell ref="A3:J3"/>
    <mergeCell ref="A19:J19"/>
    <mergeCell ref="I4:J7"/>
    <mergeCell ref="F13:J14"/>
    <mergeCell ref="G5:G7"/>
    <mergeCell ref="D12:E12"/>
    <mergeCell ref="D13:E14"/>
    <mergeCell ref="E5:F7"/>
    <mergeCell ref="E4:F4"/>
    <mergeCell ref="A4:D4"/>
    <mergeCell ref="A5:D7"/>
    <mergeCell ref="A8:D8"/>
    <mergeCell ref="A9:D11"/>
    <mergeCell ref="J9:J11"/>
    <mergeCell ref="H5:H7"/>
    <mergeCell ref="E8:H8"/>
    <mergeCell ref="I9:I11"/>
    <mergeCell ref="E9:H11"/>
    <mergeCell ref="A40:D40"/>
    <mergeCell ref="A41:D43"/>
    <mergeCell ref="I41:I43"/>
    <mergeCell ref="J41:J43"/>
    <mergeCell ref="E41:H43"/>
    <mergeCell ref="E40:H40"/>
    <mergeCell ref="F12:J12"/>
    <mergeCell ref="A36:D36"/>
    <mergeCell ref="E36:F36"/>
    <mergeCell ref="I36:J39"/>
    <mergeCell ref="A37:D39"/>
    <mergeCell ref="E37:F39"/>
    <mergeCell ref="G36:H36"/>
    <mergeCell ref="G37:H39"/>
    <mergeCell ref="E25:H27"/>
    <mergeCell ref="F16:J17"/>
    <mergeCell ref="D15:E15"/>
    <mergeCell ref="D16:E17"/>
    <mergeCell ref="I25:I27"/>
    <mergeCell ref="A20:D20"/>
    <mergeCell ref="E20:F20"/>
    <mergeCell ref="G20:H20"/>
    <mergeCell ref="G21:H23"/>
    <mergeCell ref="E24:H24"/>
    <mergeCell ref="D47:E47"/>
    <mergeCell ref="F47:J47"/>
    <mergeCell ref="D48:E49"/>
    <mergeCell ref="F48:J49"/>
    <mergeCell ref="A45:C49"/>
    <mergeCell ref="D44:E44"/>
    <mergeCell ref="F44:J44"/>
    <mergeCell ref="A44:C44"/>
    <mergeCell ref="D45:E46"/>
    <mergeCell ref="F45:J46"/>
    <mergeCell ref="A56:D56"/>
    <mergeCell ref="E56:H56"/>
    <mergeCell ref="A57:D59"/>
    <mergeCell ref="E57:H59"/>
    <mergeCell ref="I57:I59"/>
    <mergeCell ref="A51:J51"/>
    <mergeCell ref="A52:D52"/>
    <mergeCell ref="E52:F52"/>
    <mergeCell ref="G52:H52"/>
    <mergeCell ref="I52:J55"/>
    <mergeCell ref="A53:D55"/>
    <mergeCell ref="E53:F55"/>
    <mergeCell ref="G53:H55"/>
    <mergeCell ref="J57:J59"/>
    <mergeCell ref="A60:C60"/>
    <mergeCell ref="D60:E60"/>
    <mergeCell ref="F60:J60"/>
    <mergeCell ref="A61:C65"/>
    <mergeCell ref="D61:E62"/>
    <mergeCell ref="F61:J62"/>
    <mergeCell ref="D63:E63"/>
    <mergeCell ref="F63:J63"/>
    <mergeCell ref="D64:E65"/>
    <mergeCell ref="F64:J65"/>
    <mergeCell ref="A72:D72"/>
    <mergeCell ref="E72:H72"/>
    <mergeCell ref="A73:D75"/>
    <mergeCell ref="E73:H75"/>
    <mergeCell ref="I73:I75"/>
    <mergeCell ref="A67:J67"/>
    <mergeCell ref="A68:D68"/>
    <mergeCell ref="E68:F68"/>
    <mergeCell ref="G68:H68"/>
    <mergeCell ref="I68:J71"/>
    <mergeCell ref="A69:D71"/>
    <mergeCell ref="E69:F71"/>
    <mergeCell ref="G69:H71"/>
    <mergeCell ref="J73:J75"/>
    <mergeCell ref="A76:C76"/>
    <mergeCell ref="D76:E76"/>
    <mergeCell ref="F76:J76"/>
    <mergeCell ref="A77:C81"/>
    <mergeCell ref="D77:E78"/>
    <mergeCell ref="F77:J78"/>
    <mergeCell ref="D79:E79"/>
    <mergeCell ref="F79:J79"/>
    <mergeCell ref="D80:E81"/>
    <mergeCell ref="F80:J81"/>
    <mergeCell ref="A88:D88"/>
    <mergeCell ref="E88:H88"/>
    <mergeCell ref="A89:D91"/>
    <mergeCell ref="E89:H91"/>
    <mergeCell ref="I89:I91"/>
    <mergeCell ref="A83:J83"/>
    <mergeCell ref="A84:D84"/>
    <mergeCell ref="E84:F84"/>
    <mergeCell ref="G84:H84"/>
    <mergeCell ref="I84:J87"/>
    <mergeCell ref="A85:D87"/>
    <mergeCell ref="E85:F87"/>
    <mergeCell ref="G85:H87"/>
    <mergeCell ref="J89:J91"/>
    <mergeCell ref="A92:C92"/>
    <mergeCell ref="D92:E92"/>
    <mergeCell ref="F92:J92"/>
    <mergeCell ref="A93:C97"/>
    <mergeCell ref="D93:E94"/>
    <mergeCell ref="F93:J94"/>
    <mergeCell ref="D95:E95"/>
    <mergeCell ref="F95:J95"/>
    <mergeCell ref="D96:E97"/>
    <mergeCell ref="F96:J97"/>
    <mergeCell ref="A104:D104"/>
    <mergeCell ref="E104:H104"/>
    <mergeCell ref="A105:D107"/>
    <mergeCell ref="E105:H107"/>
    <mergeCell ref="I105:I107"/>
    <mergeCell ref="A99:J99"/>
    <mergeCell ref="A100:D100"/>
    <mergeCell ref="E100:F100"/>
    <mergeCell ref="G100:H100"/>
    <mergeCell ref="I100:J103"/>
    <mergeCell ref="A101:D103"/>
    <mergeCell ref="E101:F103"/>
    <mergeCell ref="G101:H103"/>
    <mergeCell ref="J105:J107"/>
    <mergeCell ref="A108:C108"/>
    <mergeCell ref="D108:E108"/>
    <mergeCell ref="F108:J108"/>
    <mergeCell ref="A109:C113"/>
    <mergeCell ref="D109:E110"/>
    <mergeCell ref="F109:J110"/>
    <mergeCell ref="D111:E111"/>
    <mergeCell ref="F111:J111"/>
    <mergeCell ref="D112:E113"/>
    <mergeCell ref="F112:J113"/>
  </mergeCells>
  <pageMargins left="0.7" right="0.7" top="0.78740157499999996" bottom="0.78740157499999996" header="0.3" footer="0.3"/>
  <pageSetup paperSize="9" scale="87" fitToHeight="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4FD1AA-26AE-AA4B-96DF-2C7CA06FF721}">
          <x14:formula1>
            <xm:f>'Kanban-Übersicht'!$B$3:$B$102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Kanban-Übersicht</vt:lpstr>
      <vt:lpstr>Kanban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Kamberg</cp:lastModifiedBy>
  <cp:lastPrinted>2024-11-20T10:12:16Z</cp:lastPrinted>
  <dcterms:created xsi:type="dcterms:W3CDTF">2008-05-15T08:05:49Z</dcterms:created>
  <dcterms:modified xsi:type="dcterms:W3CDTF">2024-11-28T07:31:14Z</dcterms:modified>
</cp:coreProperties>
</file>